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N:\Marine\Y muud asjad\avaldused, vormid, põhjad\avaldused\uue aadressiga avaldused\"/>
    </mc:Choice>
  </mc:AlternateContent>
  <xr:revisionPtr revIDLastSave="0" documentId="13_ncr:1_{DFB8EF97-3103-4BDA-9A97-342F2AE58953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Sooviavaldus" sheetId="1" r:id="rId1"/>
    <sheet name="Заявление" sheetId="2" r:id="rId2"/>
    <sheet name="Application" sheetId="3" r:id="rId3"/>
  </sheets>
  <definedNames>
    <definedName name="_xlnm._FilterDatabase" localSheetId="2" hidden="1">Application!#REF!</definedName>
    <definedName name="_xlnm._FilterDatabase" localSheetId="0" hidden="1">Sooviavaldus!#REF!</definedName>
    <definedName name="_xlnm._FilterDatabase" localSheetId="1" hidden="1">Заявление!#REF!</definedName>
    <definedName name="cargocategory02" localSheetId="2">#REF!</definedName>
    <definedName name="cargocategory02" localSheetId="1">#REF!</definedName>
    <definedName name="cargocategory02">#REF!</definedName>
    <definedName name="cargocategory03" localSheetId="2">#REF!</definedName>
    <definedName name="cargocategory03" localSheetId="1">#REF!</definedName>
    <definedName name="cargocategory03">#REF!</definedName>
    <definedName name="cargocategory04" localSheetId="2">#REF!</definedName>
    <definedName name="cargocategory04" localSheetId="1">#REF!</definedName>
    <definedName name="cargocategory04">#REF!</definedName>
    <definedName name="cargocategory05" localSheetId="2">#REF!</definedName>
    <definedName name="cargocategory05" localSheetId="1">#REF!</definedName>
    <definedName name="cargocategory05">#REF!</definedName>
    <definedName name="cargocategory06" localSheetId="2">#REF!</definedName>
    <definedName name="cargocategory06" localSheetId="1">#REF!</definedName>
    <definedName name="cargocategory06">#REF!</definedName>
    <definedName name="cargocategory07" localSheetId="2">#REF!</definedName>
    <definedName name="cargocategory07" localSheetId="1">#REF!</definedName>
    <definedName name="cargocategory07">#REF!</definedName>
    <definedName name="cargocategory09" localSheetId="2">#REF!</definedName>
    <definedName name="cargocategory09" localSheetId="1">#REF!</definedName>
    <definedName name="cargocategory09">#REF!</definedName>
    <definedName name="group01" localSheetId="2">#REF!</definedName>
    <definedName name="group01" localSheetId="1">#REF!</definedName>
    <definedName name="group01">#REF!</definedName>
    <definedName name="group02" localSheetId="2">#REF!</definedName>
    <definedName name="group02" localSheetId="1">#REF!</definedName>
    <definedName name="group02">#REF!</definedName>
    <definedName name="group03" localSheetId="2">#REF!</definedName>
    <definedName name="group03" localSheetId="1">#REF!</definedName>
    <definedName name="group03">#REF!</definedName>
    <definedName name="group04" localSheetId="2">#REF!</definedName>
    <definedName name="group04" localSheetId="1">#REF!</definedName>
    <definedName name="group04">#REF!</definedName>
    <definedName name="group05" localSheetId="2">#REF!</definedName>
    <definedName name="group05" localSheetId="1">#REF!</definedName>
    <definedName name="group05">#REF!</definedName>
    <definedName name="group06" localSheetId="2">#REF!</definedName>
    <definedName name="group06" localSheetId="1">#REF!</definedName>
    <definedName name="group06">#REF!</definedName>
    <definedName name="group07" localSheetId="2">#REF!</definedName>
    <definedName name="group07" localSheetId="1">#REF!</definedName>
    <definedName name="group07">#REF!</definedName>
    <definedName name="group08" localSheetId="2">#REF!</definedName>
    <definedName name="group08" localSheetId="1">#REF!</definedName>
    <definedName name="group08">#REF!</definedName>
    <definedName name="group09" localSheetId="2">#REF!</definedName>
    <definedName name="group09" localSheetId="1">#REF!</definedName>
    <definedName name="group09">#REF!</definedName>
    <definedName name="group10" localSheetId="2">#REF!</definedName>
    <definedName name="group10" localSheetId="1">#REF!</definedName>
    <definedName name="group10">#REF!</definedName>
    <definedName name="group11" localSheetId="2">#REF!</definedName>
    <definedName name="group11" localSheetId="1">#REF!</definedName>
    <definedName name="group11">#REF!</definedName>
    <definedName name="group12" localSheetId="2">#REF!</definedName>
    <definedName name="group12" localSheetId="1">#REF!</definedName>
    <definedName name="group12">#REF!</definedName>
    <definedName name="group13" localSheetId="2">#REF!</definedName>
    <definedName name="group13" localSheetId="1">#REF!</definedName>
    <definedName name="group13">#REF!</definedName>
    <definedName name="group14" localSheetId="2">#REF!</definedName>
    <definedName name="group14" localSheetId="1">#REF!</definedName>
    <definedName name="group14">#REF!</definedName>
    <definedName name="group15" localSheetId="2">#REF!</definedName>
    <definedName name="group15" localSheetId="1">#REF!</definedName>
    <definedName name="group15">#REF!</definedName>
    <definedName name="group16" localSheetId="2">#REF!</definedName>
    <definedName name="group16" localSheetId="1">#REF!</definedName>
    <definedName name="group16">#REF!</definedName>
    <definedName name="group17" localSheetId="2">#REF!</definedName>
    <definedName name="group17" localSheetId="1">#REF!</definedName>
    <definedName name="group17">#REF!</definedName>
    <definedName name="group18" localSheetId="2">#REF!</definedName>
    <definedName name="group18" localSheetId="1">#REF!</definedName>
    <definedName name="group18">#REF!</definedName>
    <definedName name="group19" localSheetId="2">#REF!</definedName>
    <definedName name="group19" localSheetId="1">#REF!</definedName>
    <definedName name="group19">#REF!</definedName>
    <definedName name="group20" localSheetId="2">#REF!</definedName>
    <definedName name="group20" localSheetId="1">#REF!</definedName>
    <definedName name="group20">#REF!</definedName>
    <definedName name="group21" localSheetId="2">#REF!</definedName>
    <definedName name="group21" localSheetId="1">#REF!</definedName>
    <definedName name="group21">#REF!</definedName>
    <definedName name="group22" localSheetId="2">#REF!</definedName>
    <definedName name="group22" localSheetId="1">#REF!</definedName>
    <definedName name="group22">#REF!</definedName>
    <definedName name="group23" localSheetId="2">#REF!</definedName>
    <definedName name="group23" localSheetId="1">#REF!</definedName>
    <definedName name="group23">#REF!</definedName>
    <definedName name="group24" localSheetId="2">#REF!</definedName>
    <definedName name="group24" localSheetId="1">#REF!</definedName>
    <definedName name="group24">#REF!</definedName>
    <definedName name="group25" localSheetId="2">#REF!</definedName>
    <definedName name="group25" localSheetId="1">#REF!</definedName>
    <definedName name="group25">#REF!</definedName>
    <definedName name="group26" localSheetId="2">#REF!</definedName>
    <definedName name="group26" localSheetId="1">#REF!</definedName>
    <definedName name="group26">#REF!</definedName>
    <definedName name="group27" localSheetId="2">#REF!</definedName>
    <definedName name="group27" localSheetId="1">#REF!</definedName>
    <definedName name="group27">#REF!</definedName>
    <definedName name="group28" localSheetId="2">#REF!</definedName>
    <definedName name="group28" localSheetId="1">#REF!</definedName>
    <definedName name="group28">#REF!</definedName>
    <definedName name="group29" localSheetId="2">#REF!</definedName>
    <definedName name="group29" localSheetId="1">#REF!</definedName>
    <definedName name="group29">#REF!</definedName>
    <definedName name="group30" localSheetId="2">#REF!</definedName>
    <definedName name="group30" localSheetId="1">#REF!</definedName>
    <definedName name="group30">#REF!</definedName>
    <definedName name="group31" localSheetId="2">#REF!</definedName>
    <definedName name="group31" localSheetId="1">#REF!</definedName>
    <definedName name="group31">#REF!</definedName>
    <definedName name="group32" localSheetId="2">#REF!</definedName>
    <definedName name="group32" localSheetId="1">#REF!</definedName>
    <definedName name="group32">#REF!</definedName>
    <definedName name="group33" localSheetId="2">#REF!</definedName>
    <definedName name="group33" localSheetId="1">#REF!</definedName>
    <definedName name="group33">#REF!</definedName>
    <definedName name="group34" localSheetId="2">#REF!</definedName>
    <definedName name="group34" localSheetId="1">#REF!</definedName>
    <definedName name="group34">#REF!</definedName>
    <definedName name="group35" localSheetId="2">#REF!</definedName>
    <definedName name="group35" localSheetId="1">#REF!</definedName>
    <definedName name="group35">#REF!</definedName>
    <definedName name="group36" localSheetId="2">#REF!</definedName>
    <definedName name="group36" localSheetId="1">#REF!</definedName>
    <definedName name="group36">#REF!</definedName>
    <definedName name="group37" localSheetId="2">#REF!</definedName>
    <definedName name="group37" localSheetId="1">#REF!</definedName>
    <definedName name="group37">#REF!</definedName>
    <definedName name="group38" localSheetId="2">#REF!</definedName>
    <definedName name="group38" localSheetId="1">#REF!</definedName>
    <definedName name="group38">#REF!</definedName>
    <definedName name="group39" localSheetId="2">#REF!</definedName>
    <definedName name="group39" localSheetId="1">#REF!</definedName>
    <definedName name="group39">#REF!</definedName>
    <definedName name="group40" localSheetId="2">#REF!</definedName>
    <definedName name="group40" localSheetId="1">#REF!</definedName>
    <definedName name="group40">#REF!</definedName>
    <definedName name="group41" localSheetId="2">#REF!</definedName>
    <definedName name="group41" localSheetId="1">#REF!</definedName>
    <definedName name="group41">#REF!</definedName>
    <definedName name="group42" localSheetId="2">#REF!</definedName>
    <definedName name="group42" localSheetId="1">#REF!</definedName>
    <definedName name="group42">#REF!</definedName>
    <definedName name="group43" localSheetId="2">#REF!</definedName>
    <definedName name="group43" localSheetId="1">#REF!</definedName>
    <definedName name="group43">#REF!</definedName>
    <definedName name="groups" localSheetId="2">#REF!</definedName>
    <definedName name="groups" localSheetId="1">#REF!</definedName>
    <definedName name="groups">#REF!</definedName>
    <definedName name="veoseliik01" localSheetId="2">Application!#REF!</definedName>
    <definedName name="veoseliik01" localSheetId="1">Заявление!#REF!</definedName>
    <definedName name="veoseliik01">Sooviavaldus!#REF!</definedName>
    <definedName name="veoseliik02" localSheetId="2">Application!#REF!</definedName>
    <definedName name="veoseliik02" localSheetId="1">Заявление!#REF!</definedName>
    <definedName name="veoseliik02">Sooviavaldus!#REF!</definedName>
    <definedName name="veoseliik03" localSheetId="2">Application!#REF!</definedName>
    <definedName name="veoseliik03" localSheetId="1">Заявление!#REF!</definedName>
    <definedName name="veoseliik03">Sooviavaldus!#REF!</definedName>
    <definedName name="veoseliik04" localSheetId="2">Application!#REF!</definedName>
    <definedName name="veoseliik04" localSheetId="1">Заявление!#REF!</definedName>
    <definedName name="veoseliik04">Sooviavaldus!#REF!</definedName>
    <definedName name="veoseliik05" localSheetId="2">Application!#REF!</definedName>
    <definedName name="veoseliik05" localSheetId="1">Заявление!#REF!</definedName>
    <definedName name="veoseliik05">Sooviavaldus!#REF!</definedName>
    <definedName name="veoseliik06" localSheetId="2">Application!#REF!</definedName>
    <definedName name="veoseliik06" localSheetId="1">Заявление!#REF!</definedName>
    <definedName name="veoseliik06">Sooviavaldus!#REF!</definedName>
    <definedName name="veoseliik07" localSheetId="2">Application!#REF!</definedName>
    <definedName name="veoseliik07" localSheetId="1">Заявление!#REF!</definedName>
    <definedName name="veoseliik07">Sooviavaldus!#REF!</definedName>
    <definedName name="veoseliik08" localSheetId="2">Application!#REF!</definedName>
    <definedName name="veoseliik08" localSheetId="1">Заявление!#REF!</definedName>
    <definedName name="veoseliik08">Sooviavaldus!#REF!</definedName>
    <definedName name="veoseliik09" localSheetId="2">Application!#REF!</definedName>
    <definedName name="veoseliik09" localSheetId="1">Заявление!#REF!</definedName>
    <definedName name="veoseliik09">Sooviavaldus!#REF!</definedName>
    <definedName name="veoseliik1" localSheetId="2">Application!#REF!</definedName>
    <definedName name="veoseliik1" localSheetId="1">Заявление!#REF!</definedName>
    <definedName name="veoseliik1">Sooviavaldus!#REF!</definedName>
    <definedName name="veoseliik10" localSheetId="2">Application!#REF!</definedName>
    <definedName name="veoseliik10" localSheetId="1">Заявление!#REF!</definedName>
    <definedName name="veoseliik10">Sooviavaldus!#REF!</definedName>
    <definedName name="veoseliik11" localSheetId="2">Application!#REF!</definedName>
    <definedName name="veoseliik11" localSheetId="1">Заявление!#REF!</definedName>
    <definedName name="veoseliik11">Sooviavaldus!#REF!</definedName>
    <definedName name="veoseliik12" localSheetId="2">Application!#REF!</definedName>
    <definedName name="veoseliik12" localSheetId="1">Заявление!#REF!</definedName>
    <definedName name="veoseliik12">Sooviavaldus!#REF!</definedName>
    <definedName name="veoseliik13" localSheetId="2">Application!#REF!</definedName>
    <definedName name="veoseliik13" localSheetId="1">Заявление!#REF!</definedName>
    <definedName name="veoseliik13">Sooviavaldus!#REF!</definedName>
    <definedName name="veoseliik14" localSheetId="2">Application!#REF!</definedName>
    <definedName name="veoseliik14" localSheetId="1">Заявление!#REF!</definedName>
    <definedName name="veoseliik14">Sooviavaldus!#REF!</definedName>
    <definedName name="veoseliik15" localSheetId="2">Application!#REF!</definedName>
    <definedName name="veoseliik15" localSheetId="1">Заявление!#REF!</definedName>
    <definedName name="veoseliik15">Sooviavaldus!#REF!</definedName>
    <definedName name="veoseliik16" localSheetId="2">Application!#REF!</definedName>
    <definedName name="veoseliik16" localSheetId="1">Заявление!#REF!</definedName>
    <definedName name="veoseliik16">Sooviavaldus!#REF!</definedName>
    <definedName name="veoseliik17" localSheetId="2">Application!#REF!</definedName>
    <definedName name="veoseliik17" localSheetId="1">Заявление!#REF!</definedName>
    <definedName name="veoseliik17">Sooviavaldus!#REF!</definedName>
    <definedName name="veoseliik18" localSheetId="2">Application!#REF!</definedName>
    <definedName name="veoseliik18" localSheetId="1">Заявление!#REF!</definedName>
    <definedName name="veoseliik18">Sooviavaldus!#REF!</definedName>
    <definedName name="veoseliik2" localSheetId="2">Application!#REF!</definedName>
    <definedName name="veoseliik2" localSheetId="1">Заявление!#REF!</definedName>
    <definedName name="veoseliik2">Sooviavaldus!#REF!</definedName>
    <definedName name="veoseliik3" localSheetId="2">Application!#REF!</definedName>
    <definedName name="veoseliik3" localSheetId="1">Заявление!#REF!</definedName>
    <definedName name="veoseliik3">Sooviavaldus!#REF!</definedName>
    <definedName name="veoseliik4" localSheetId="2">Application!#REF!</definedName>
    <definedName name="veoseliik4" localSheetId="1">Заявление!#REF!</definedName>
    <definedName name="veoseliik4">Sooviavaldus!#REF!</definedName>
    <definedName name="veoseliik5" localSheetId="2">Application!#REF!</definedName>
    <definedName name="veoseliik5" localSheetId="1">Заявление!#REF!</definedName>
    <definedName name="veoseliik5">Sooviavaldus!#REF!</definedName>
    <definedName name="veoseliik6" localSheetId="2">Application!#REF!</definedName>
    <definedName name="veoseliik6" localSheetId="1">Заявление!#REF!</definedName>
    <definedName name="veoseliik6">Sooviavaldus!#REF!</definedName>
    <definedName name="veoseliik7" localSheetId="2">Application!#REF!</definedName>
    <definedName name="veoseliik7" localSheetId="1">Заявление!#REF!</definedName>
    <definedName name="veoseliik7">Sooviavaldus!#REF!</definedName>
    <definedName name="veoseliik8" localSheetId="2">Application!#REF!</definedName>
    <definedName name="veoseliik8" localSheetId="1">Заявление!#REF!</definedName>
    <definedName name="veoseliik8">Sooviavaldus!#REF!</definedName>
    <definedName name="veoseliik9" localSheetId="2">Application!#REF!</definedName>
    <definedName name="veoseliik9" localSheetId="1">Заявление!#REF!</definedName>
    <definedName name="veoseliik9">Sooviavaldus!#REF!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3" l="1"/>
  <c r="B28" i="3" l="1"/>
  <c r="B27" i="3" l="1"/>
  <c r="B26" i="3"/>
  <c r="B25" i="3"/>
  <c r="B24" i="3"/>
  <c r="B23" i="3"/>
  <c r="B22" i="3"/>
  <c r="B28" i="2"/>
  <c r="B27" i="2"/>
  <c r="B26" i="2"/>
  <c r="B25" i="2"/>
  <c r="B24" i="2"/>
  <c r="B23" i="2"/>
  <c r="B22" i="2"/>
  <c r="B28" i="1"/>
  <c r="B27" i="1"/>
  <c r="B26" i="1"/>
  <c r="B25" i="1"/>
  <c r="B24" i="1"/>
  <c r="B23" i="1"/>
  <c r="B22" i="1"/>
  <c r="J91" i="3" l="1"/>
  <c r="J90" i="3"/>
  <c r="J89" i="3"/>
  <c r="J88" i="3"/>
  <c r="J87" i="3"/>
  <c r="J86" i="3"/>
  <c r="J85" i="3"/>
  <c r="I62" i="3"/>
  <c r="F32" i="3" s="1"/>
  <c r="I46" i="3"/>
  <c r="I44" i="3"/>
  <c r="I38" i="3"/>
  <c r="I37" i="3"/>
  <c r="B31" i="3"/>
  <c r="I31" i="3"/>
  <c r="G30" i="3"/>
  <c r="I17" i="3"/>
  <c r="I12" i="3"/>
  <c r="I11" i="3"/>
  <c r="I37" i="2"/>
  <c r="I31" i="2"/>
  <c r="I16" i="2"/>
  <c r="I17" i="2"/>
  <c r="I31" i="1"/>
  <c r="I38" i="1"/>
  <c r="I37" i="1"/>
  <c r="I28" i="3" l="1"/>
  <c r="F16" i="3"/>
  <c r="D16" i="3"/>
  <c r="I38" i="2"/>
  <c r="I62" i="2"/>
  <c r="F32" i="2" s="1"/>
  <c r="J85" i="2"/>
  <c r="J91" i="2"/>
  <c r="I16" i="1" l="1"/>
  <c r="I17" i="1" l="1"/>
  <c r="J90" i="2" l="1"/>
  <c r="J89" i="2"/>
  <c r="J88" i="2"/>
  <c r="J87" i="2"/>
  <c r="J86" i="2"/>
  <c r="I46" i="2"/>
  <c r="I44" i="2"/>
  <c r="B31" i="2"/>
  <c r="I12" i="2"/>
  <c r="I11" i="2"/>
  <c r="I28" i="2" l="1"/>
  <c r="F16" i="2"/>
  <c r="D16" i="2"/>
  <c r="I11" i="1"/>
  <c r="I44" i="1"/>
  <c r="I46" i="1" l="1"/>
  <c r="I12" i="1"/>
  <c r="I62" i="1"/>
  <c r="D16" i="1" l="1"/>
  <c r="F32" i="1"/>
  <c r="J86" i="1"/>
  <c r="J87" i="1"/>
  <c r="J88" i="1"/>
  <c r="I28" i="1" s="1"/>
  <c r="J89" i="1"/>
  <c r="J90" i="1"/>
  <c r="J91" i="1"/>
  <c r="J85" i="1"/>
  <c r="F30" i="1"/>
  <c r="B31" i="1"/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000-000001000000}">
      <text>
        <r>
          <rPr>
            <sz val="8"/>
            <color indexed="81"/>
            <rFont val="Tahoma"/>
            <family val="2"/>
            <charset val="186"/>
          </rPr>
          <t>Edasi saad noole-
klahviga    →</t>
        </r>
      </text>
    </comment>
    <comment ref="D17" authorId="1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Palun kirjuta kõik kahjud 
koos põhjuse ja summaga, 
mitte ainult kindlustusjuhtumid.
Kui kahjusid pole toimunud, siis 
nii kirjutagi.</t>
        </r>
      </text>
    </comment>
    <comment ref="G32" authorId="2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Laoteenuse 
prognoositav käive
järgmisel aastal</t>
        </r>
      </text>
    </comment>
    <comment ref="D34" authorId="2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Otsene varakahju juhtumi kohta,
ekspediitori tingimuste p.7.1</t>
        </r>
      </text>
    </comment>
    <comment ref="G34" authorId="2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Kolmandale isikule tekkiv kahju,
ekspediitori tingimuste p.7.3.
Vajadusel kirjuta üle.</t>
        </r>
      </text>
    </comment>
    <comment ref="D35" authorId="2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Finantskahju vastavalt
ekspediitori tingimuste p.7.2.
Vajadusel kirjuta üle.</t>
        </r>
      </text>
    </comment>
    <comment ref="D39" authorId="2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kindlustuse alguse kuupäev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>Дальше передвигайтесь нажимая  →</t>
        </r>
      </text>
    </comment>
    <comment ref="D17" authorId="1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>Опишите все ущербы 
(описание, сумма и год ущерба).
Если ущербов не было, то укажите, что ущербов не было.</t>
        </r>
      </text>
    </comment>
    <comment ref="G32" authorId="2" shapeId="0" xr:uid="{00000000-0006-0000-0100-000003000000}">
      <text>
        <r>
          <rPr>
            <sz val="9"/>
            <color indexed="81"/>
            <rFont val="Tahoma"/>
            <family val="2"/>
            <charset val="186"/>
          </rPr>
          <t>Прогнозируемый оборот складовских услуг
в следующем году</t>
        </r>
      </text>
    </comment>
    <comment ref="D34" authorId="2" shapeId="0" xr:uid="{00000000-0006-0000-0100-000004000000}">
      <text>
        <r>
          <rPr>
            <sz val="9"/>
            <color indexed="81"/>
            <rFont val="Tahoma"/>
            <family val="2"/>
            <charset val="186"/>
          </rPr>
          <t>Прямой имущественный ущерб 
на каждый страховой случай 
(условия ERGO страхования ответственности экспедитора п.7.1)</t>
        </r>
      </text>
    </comment>
    <comment ref="G34" authorId="2" shapeId="0" xr:uid="{00000000-0006-0000-0100-000005000000}">
      <text>
        <r>
          <rPr>
            <sz val="9"/>
            <color indexed="81"/>
            <rFont val="Tahoma"/>
            <family val="2"/>
            <charset val="186"/>
          </rPr>
          <t>Ответственность перед третьими лицами 
(условия ERGO страхования ответственности экспедитора п.7.3)
В случае необходимости исправьте.</t>
        </r>
      </text>
    </comment>
    <comment ref="D35" authorId="2" shapeId="0" xr:uid="{00000000-0006-0000-0100-000006000000}">
      <text>
        <r>
          <rPr>
            <sz val="9"/>
            <color indexed="81"/>
            <rFont val="Tahoma"/>
            <family val="2"/>
            <charset val="186"/>
          </rPr>
          <t>Финансовый ущерб
(условия ERGO страхования ответственности экспедитора п.7.2)
В случае необходимости исправьте.</t>
        </r>
      </text>
    </comment>
    <comment ref="D39" authorId="2" shapeId="0" xr:uid="{00000000-0006-0000-0100-000007000000}">
      <text>
        <r>
          <rPr>
            <sz val="9"/>
            <color indexed="81"/>
            <rFont val="Tahoma"/>
            <family val="2"/>
            <charset val="186"/>
          </rPr>
          <t>Укажите дату 
в формате  д.м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>you can proceed 
with arrow key  →</t>
        </r>
      </text>
    </comment>
    <comment ref="D17" authorId="1" shapeId="0" xr:uid="{00000000-0006-0000-0200-000002000000}">
      <text>
        <r>
          <rPr>
            <sz val="9"/>
            <color indexed="81"/>
            <rFont val="Tahoma"/>
            <family val="2"/>
            <charset val="186"/>
          </rPr>
          <t>Please list all losses and claims (not only the insurance cases):
cause, amount and year of event?
If no events occurred, please write so.</t>
        </r>
      </text>
    </comment>
    <comment ref="G32" authorId="2" shapeId="0" xr:uid="{00000000-0006-0000-0200-000003000000}">
      <text>
        <r>
          <rPr>
            <sz val="9"/>
            <color indexed="81"/>
            <rFont val="Tahoma"/>
            <family val="2"/>
            <charset val="186"/>
          </rPr>
          <t>Expected turnover of warehouse service.</t>
        </r>
      </text>
    </comment>
    <comment ref="D34" authorId="2" shapeId="0" xr:uid="{00000000-0006-0000-0200-000004000000}">
      <text>
        <r>
          <rPr>
            <sz val="9"/>
            <color indexed="81"/>
            <rFont val="Tahoma"/>
            <family val="2"/>
            <charset val="186"/>
          </rPr>
          <t>According to cl.7.1. 
of forwarder conditions.</t>
        </r>
      </text>
    </comment>
    <comment ref="G34" authorId="2" shapeId="0" xr:uid="{00000000-0006-0000-0200-000005000000}">
      <text>
        <r>
          <rPr>
            <sz val="9"/>
            <color indexed="81"/>
            <rFont val="Tahoma"/>
            <family val="2"/>
            <charset val="186"/>
          </rPr>
          <t>According to cl.7.3. of forwarder conditions.
Change if necessary.</t>
        </r>
      </text>
    </comment>
    <comment ref="D35" authorId="2" shapeId="0" xr:uid="{00000000-0006-0000-0200-000006000000}">
      <text>
        <r>
          <rPr>
            <sz val="9"/>
            <color indexed="81"/>
            <rFont val="Tahoma"/>
            <family val="2"/>
            <charset val="186"/>
          </rPr>
          <t>According to cl.7.2. of forwarders conditions.
Change if necessary.</t>
        </r>
      </text>
    </comment>
    <comment ref="D39" authorId="2" shapeId="0" xr:uid="{00000000-0006-0000-0200-000007000000}">
      <text>
        <r>
          <rPr>
            <sz val="9"/>
            <color indexed="81"/>
            <rFont val="Tahoma"/>
            <family val="2"/>
            <charset val="186"/>
          </rPr>
          <t>dd.mm</t>
        </r>
      </text>
    </comment>
  </commentList>
</comments>
</file>

<file path=xl/sharedStrings.xml><?xml version="1.0" encoding="utf-8"?>
<sst xmlns="http://schemas.openxmlformats.org/spreadsheetml/2006/main" count="302" uniqueCount="267">
  <si>
    <t>KINDLUSTUSVÕTJA</t>
  </si>
  <si>
    <t>Nimi</t>
  </si>
  <si>
    <t>Aadress</t>
  </si>
  <si>
    <t>E-post</t>
  </si>
  <si>
    <t>Telefon</t>
  </si>
  <si>
    <t>Registrikood</t>
  </si>
  <si>
    <t>KINDLUSTAMINE</t>
  </si>
  <si>
    <t>TEADMISEKS KINDLUSTUSVÕTJALE</t>
  </si>
  <si>
    <t>Kuupäev</t>
  </si>
  <si>
    <t>ERGO Insurance SE</t>
  </si>
  <si>
    <t>Puudub Kindlustusvõtja registrikood!</t>
  </si>
  <si>
    <t>Kindlustustingimused:</t>
  </si>
  <si>
    <t>täpsusta, kirjelda</t>
  </si>
  <si>
    <t>alkohol</t>
  </si>
  <si>
    <t>sõidukid</t>
  </si>
  <si>
    <t>ohtlikud, ADR, nt kütus</t>
  </si>
  <si>
    <t>elektroonika, arvutikaubad</t>
  </si>
  <si>
    <t>kuni 3%</t>
  </si>
  <si>
    <t>Finantsnõuded</t>
  </si>
  <si>
    <t>Vastutus kolmanda isiku ees</t>
  </si>
  <si>
    <t>klaas, kiviplaat vm purunev</t>
  </si>
  <si>
    <t>Peamised veosed</t>
  </si>
  <si>
    <t>Hüvitispiir kogu lepingu kohta</t>
  </si>
  <si>
    <t>KINDLUSTUSHÜVITISTE PIIRMÄÄRAD</t>
  </si>
  <si>
    <t>Info riikide kohta</t>
  </si>
  <si>
    <t>ERGO juhised kauba vastuvõtul ja kahju korral</t>
  </si>
  <si>
    <t>3% … 20%</t>
  </si>
  <si>
    <t>21% … 55%</t>
  </si>
  <si>
    <t>üle 55%</t>
  </si>
  <si>
    <t>EKSPEDEERIJA VASTUTUSKINDLUSTUSE SOOVIAVALDUS</t>
  </si>
  <si>
    <t>Ekspedeerimise piirkond</t>
  </si>
  <si>
    <t>Autovedu</t>
  </si>
  <si>
    <t>Merevedu</t>
  </si>
  <si>
    <t>Õhuvedu</t>
  </si>
  <si>
    <t>Raudteevedu</t>
  </si>
  <si>
    <t xml:space="preserve">Otsene varakahju </t>
  </si>
  <si>
    <t>juhtumi kohta</t>
  </si>
  <si>
    <t>Laod, aadressid</t>
  </si>
  <si>
    <t>Peamised allvedajad</t>
  </si>
  <si>
    <t>vastavalt ELEA Ladustamise Üldtingimustele</t>
  </si>
  <si>
    <t>Veoliikide summa on 100%, aitäh!</t>
  </si>
  <si>
    <t>Inforegister</t>
  </si>
  <si>
    <r>
      <t>KAHJUJUHTUMID</t>
    </r>
    <r>
      <rPr>
        <sz val="8"/>
        <rFont val="Arial"/>
        <family val="2"/>
        <charset val="186"/>
      </rPr>
      <t xml:space="preserve"> viimase 5 aasta jooksul.   Kirjelda</t>
    </r>
  </si>
  <si>
    <t>Ekspedeerimise  käive</t>
  </si>
  <si>
    <t>Soovid laopidaja lisakaitset?</t>
  </si>
  <si>
    <t>LAOPIDAJA VASTUTUSKINDLUSTUSE LISAKAITSE</t>
  </si>
  <si>
    <t>Puudub aadress!</t>
  </si>
  <si>
    <t>ERGO ekspediitori vastutuskindlustuse tingimused</t>
  </si>
  <si>
    <t>www.ergo.ee/ekspediitor</t>
  </si>
  <si>
    <t>kuidas avaldust täita?</t>
  </si>
  <si>
    <t>kirjuta</t>
  </si>
  <si>
    <t>vali õige variant</t>
  </si>
  <si>
    <t>ERGO Ekspediitori vastutuskindlustuse tingimused</t>
  </si>
  <si>
    <t>ERGO Kindlustuslepingute üldtingimused</t>
  </si>
  <si>
    <t xml:space="preserve">Käesoleva sooviavalduse täitmine ei kohusta kindlustuslepingut sõlmima. </t>
  </si>
  <si>
    <t>Kindlustuslepingu sõlmimisel muutub sooviavaldus selle lahutamatuks osaks.</t>
  </si>
  <si>
    <t>Olen teadlik, et puudulike või valeandmete esitamisel on kindlustusandjal õigus kindlustushüvitist vähendada või selle väljamaksmisest keelduda.</t>
  </si>
  <si>
    <t>Kindlustusleping algab ja lõpeb poliisil märgitud kuupäevadel.</t>
  </si>
  <si>
    <t>Palun saada avaldus Exceli failina,   ära prindi.</t>
  </si>
  <si>
    <t>Soovi korral digiallkirjasta,   käsiallkirja pole vaja.</t>
  </si>
  <si>
    <t>Ilma käibe prognoosita ei saa pakkumust teha!</t>
  </si>
  <si>
    <t>Veoliikide summa peaks olema 100%</t>
  </si>
  <si>
    <t>ELEA Üldtingimused 2015</t>
  </si>
  <si>
    <t>Veose kinnitamine jms Autoveoseaduses</t>
  </si>
  <si>
    <t>temperatuurinõudega veosed</t>
  </si>
  <si>
    <t>muu suurema riskiga kaup</t>
  </si>
  <si>
    <t>Peamised tellijad</t>
  </si>
  <si>
    <t>Suurema riskiga veoste kahju pole kindlustatud, vastavalt antud tabelile.</t>
  </si>
  <si>
    <t xml:space="preserve"> </t>
  </si>
  <si>
    <t>SUUREMA RISKIGA VEOSED</t>
  </si>
  <si>
    <t>Puudub kahjude info!   Palun iga juhtumi põhjus, summa ja aasta.</t>
  </si>
  <si>
    <t>Transport Information Service  --  veoste omadused, pakkimine, kinnitamine jpm</t>
  </si>
  <si>
    <t>kahju korral  --  Lloyd'si agendid üle maailma</t>
  </si>
  <si>
    <t>Ekspedeerija käsiraamat  (562 lk, Tallinna Tehnikakõrgkool)</t>
  </si>
  <si>
    <t>Ekspedeerimisleping VÕSis</t>
  </si>
  <si>
    <t>Eelmine kindlustusandja</t>
  </si>
  <si>
    <t>ЗАЯВЛЕНИЕ НА СТРАХОВАНИЕ ОТВЕТСТВЕННОСТИ ЭКСПЕДИТОРА</t>
  </si>
  <si>
    <t>Имя</t>
  </si>
  <si>
    <t>Aдрес</t>
  </si>
  <si>
    <t>Э-почта</t>
  </si>
  <si>
    <t>Рег. номер</t>
  </si>
  <si>
    <t>ГРУЗЫ С ПОВЫШЕННОЙ СТЕПЕНЬЮ РИСКА</t>
  </si>
  <si>
    <t>Отсутствует адрес Страхователя!</t>
  </si>
  <si>
    <t>Отсутствует рег.номер Страхователя!</t>
  </si>
  <si>
    <t>свыше 55%</t>
  </si>
  <si>
    <t>до 3%</t>
  </si>
  <si>
    <t>Склады, адреса</t>
  </si>
  <si>
    <t>Сумма категорий грузов 100%, спасибо</t>
  </si>
  <si>
    <t>Сумма категорий грузов должна быть 100%</t>
  </si>
  <si>
    <t>Дата</t>
  </si>
  <si>
    <t>СТРАХОВАТЕЛЬ</t>
  </si>
  <si>
    <t>Условия:</t>
  </si>
  <si>
    <t>Договор страхования вступает в силу с указанной в полисе даты начала периода страхования.</t>
  </si>
  <si>
    <t>При заключении страхового договора данное заявление становится неотъемлемой частью договора.</t>
  </si>
  <si>
    <t>Заполнение данного заявления не несёт обязанности заключения договора страхования.</t>
  </si>
  <si>
    <t>К СВЕДЕНИЮ СТРАХОВАТЕЛЯ</t>
  </si>
  <si>
    <t>Общий лимит возмещения</t>
  </si>
  <si>
    <t>на страховой случай</t>
  </si>
  <si>
    <t>Непосредственный имущественный ущерб</t>
  </si>
  <si>
    <t>ЛИМИТЫ СТРАХОВОГО ВОЗМЕЩЕНИЯ</t>
  </si>
  <si>
    <t>Условия страхования ответственности экспедитора ERGO</t>
  </si>
  <si>
    <t>ж/д транспорт</t>
  </si>
  <si>
    <t>Воздушный транспорт</t>
  </si>
  <si>
    <t>Морской транспорт</t>
  </si>
  <si>
    <t>электроника, компьютеры</t>
  </si>
  <si>
    <t>стекло и т.п. бьющиеся</t>
  </si>
  <si>
    <t>Перевозимые грузы</t>
  </si>
  <si>
    <t>Основные заказчики</t>
  </si>
  <si>
    <t>Основные субподрядчики</t>
  </si>
  <si>
    <t>Информация о странах</t>
  </si>
  <si>
    <t>Агенты Lloyd`s при страховом случае</t>
  </si>
  <si>
    <t>Территория страхования</t>
  </si>
  <si>
    <t>Инфорегистр</t>
  </si>
  <si>
    <t>Оборот экспедирования</t>
  </si>
  <si>
    <t>СТРАХОВАНИЕ</t>
  </si>
  <si>
    <t>Тел.</t>
  </si>
  <si>
    <t>Телефон</t>
  </si>
  <si>
    <t>При желании подпишите дигитально, от руки подписывать не надо.</t>
  </si>
  <si>
    <t>Пожалуйста отправьте заявление в формате Excel,     не распечатывайте файл.</t>
  </si>
  <si>
    <t>Общие условия ERGO</t>
  </si>
  <si>
    <t>Финансовые требования</t>
  </si>
  <si>
    <t>В соответствии с условиями складирования ELEA</t>
  </si>
  <si>
    <t>Ответственность 
перед третьими лицами</t>
  </si>
  <si>
    <t>Общие условия ELEA 2015</t>
  </si>
  <si>
    <t>Информация ERGO об ответственности экспедиторов</t>
  </si>
  <si>
    <t>Инструкция от ERGO как действовать при принятии груза и наступлении страхового случая  (на Эст. языке)</t>
  </si>
  <si>
    <t>Обязательственно-правовый закон. Договор Транспортной Экспедиции -- Статья 854</t>
  </si>
  <si>
    <t>Мне известно, что в случае предоставления не полных или не верных данных, страховщик имеет право уменьшить страховое возмещение или отказаться от его выплаты.</t>
  </si>
  <si>
    <t>опасные (ADR, топливо)</t>
  </si>
  <si>
    <t>алкоголь</t>
  </si>
  <si>
    <t>рефрижираторные</t>
  </si>
  <si>
    <t>автомобили</t>
  </si>
  <si>
    <t>как заполнять заявление?</t>
  </si>
  <si>
    <t>Без прогнозируемого оборота экспедирования предложение составить невозможно!</t>
  </si>
  <si>
    <t>Transport Information Service  --  свойства грузов, упаковка, крепление и т.п.</t>
  </si>
  <si>
    <t>Желаете дополнительно?</t>
  </si>
  <si>
    <r>
      <t xml:space="preserve">УЩЕРБЫ 
</t>
    </r>
    <r>
      <rPr>
        <sz val="8"/>
        <rFont val="Arial"/>
        <family val="2"/>
        <charset val="186"/>
      </rPr>
      <t>за последние 5 лет, опиши</t>
    </r>
  </si>
  <si>
    <t>пишите</t>
  </si>
  <si>
    <t>выберите правильный вариант</t>
  </si>
  <si>
    <t>уточните, опишите</t>
  </si>
  <si>
    <t>ДОПОЛНИТЕЛЬНАЯ ЗАЩИТА СТАХОВАНИЯ ОТВЕТСТВЕННОСТИ СКЛАДСКОГО ОПЕРАТОРА</t>
  </si>
  <si>
    <t>иное с повышенным риском</t>
  </si>
  <si>
    <t>Желаю дополнительную защиту страхования ответственности складского оператора</t>
  </si>
  <si>
    <t>Не желаю дополнительную защиту страхования ответственности складского оператора</t>
  </si>
  <si>
    <t>Ущерб, причинённый грузам с повышенным уровнем риска не покрыт, в соответствии с таблицей.</t>
  </si>
  <si>
    <t>Предыдущий страховщик</t>
  </si>
  <si>
    <t>ВИДЫ ТРАНСПОРТА</t>
  </si>
  <si>
    <t>Автотранспорт</t>
  </si>
  <si>
    <t>VEOLIIGID</t>
  </si>
  <si>
    <t>Lisainfo (kuuluvus liitudesse, ISO sertifikaat). Märkused</t>
  </si>
  <si>
    <t>Kindlustusperiood     alates</t>
  </si>
  <si>
    <t>ELEA Ladustamise Üldtingimused</t>
  </si>
  <si>
    <t>Ei soovi   laopidaja vastutuskindlustust</t>
  </si>
  <si>
    <t>Lisaks soovin   laopidaja vastutuskindlustust</t>
  </si>
  <si>
    <t>Allvedaja vastutus peab olema kindlustatud,     vt ERGO ekspediitori tingimuste p.10.1.4.</t>
  </si>
  <si>
    <t>Kui laopidaja lisakaitset ei ole, siis laos kehtib ekspedeerija vastutuskindlustus kuni 30 päeva,    vt ERGO ekspediitori tingimuste p.3.3.</t>
  </si>
  <si>
    <t>Если нет защиты складского оператора, то при складировании ответственность застрахована до 30 дней в соответствии с п.3.3. условий.</t>
  </si>
  <si>
    <t>If you want to sign,    please use digital signature.</t>
  </si>
  <si>
    <t>Please send this application as an Excel file,    don't print it.</t>
  </si>
  <si>
    <t>Policyholder's address is missing!</t>
  </si>
  <si>
    <t>Registry code missing!</t>
  </si>
  <si>
    <t>more than 55%</t>
  </si>
  <si>
    <t>up to 3%</t>
  </si>
  <si>
    <t>Date</t>
  </si>
  <si>
    <t>Name</t>
  </si>
  <si>
    <t>POLICYHOLDER</t>
  </si>
  <si>
    <t>I am aware that submitting any false or incomplete information gives the insurer right to fully or partly reject the claim.</t>
  </si>
  <si>
    <t xml:space="preserve">The insurance contract begins and ends on the dates specified in the policy. </t>
  </si>
  <si>
    <t>INFO FOR POLICYHOLDER</t>
  </si>
  <si>
    <t>Insurance period          from</t>
  </si>
  <si>
    <t>General indemnity limit</t>
  </si>
  <si>
    <t>Third party liability</t>
  </si>
  <si>
    <t>Financial losses</t>
  </si>
  <si>
    <t>LIMITS OF INSURANCE INDEMNITY</t>
  </si>
  <si>
    <t>alcohol</t>
  </si>
  <si>
    <t>electronics, computers</t>
  </si>
  <si>
    <t xml:space="preserve">glass, tile or other breakable </t>
  </si>
  <si>
    <t>goods with temperature range</t>
  </si>
  <si>
    <t>vehicles</t>
  </si>
  <si>
    <t>specify, describe</t>
  </si>
  <si>
    <t>PART OF CARGOES WITH HIGHER RISK</t>
  </si>
  <si>
    <t>Main cargoes</t>
  </si>
  <si>
    <t>Region</t>
  </si>
  <si>
    <t>INSURANCE</t>
  </si>
  <si>
    <t>E-mail</t>
  </si>
  <si>
    <t>Telephone</t>
  </si>
  <si>
    <t>Registry code</t>
  </si>
  <si>
    <t>Address</t>
  </si>
  <si>
    <t>choose the right one</t>
  </si>
  <si>
    <t>write</t>
  </si>
  <si>
    <t>how to fill the application?</t>
  </si>
  <si>
    <t>Filling this application does not bring any obligation to conclude an insurance contract.</t>
  </si>
  <si>
    <t>At concluding the insurance contract this application will become an inseparable part of it.</t>
  </si>
  <si>
    <t>APPLICATION FOR FREIGHT FORWARDER LIABILITY INSURANCE</t>
  </si>
  <si>
    <r>
      <t>LOSS EVENTS</t>
    </r>
    <r>
      <rPr>
        <sz val="8"/>
        <rFont val="Arial"/>
        <family val="2"/>
        <charset val="186"/>
      </rPr>
      <t xml:space="preserve">     during 
last 5 years.   Describe</t>
    </r>
  </si>
  <si>
    <t>Terms and Conditions for Freight Forwarder Liability Insurance</t>
  </si>
  <si>
    <t>General conditions of ELFA</t>
  </si>
  <si>
    <t>Lloyd's info about countries</t>
  </si>
  <si>
    <t>Lloyd’s Agents</t>
  </si>
  <si>
    <t>Transport Information Service  --  cargo info, packaging, load securing, risk factors etc</t>
  </si>
  <si>
    <t>ERGO info about Freight forwarder’s liability insurance</t>
  </si>
  <si>
    <t>Forwarding contract in Law of Obligations Act</t>
  </si>
  <si>
    <t>Requirements of stowing, securing, covering in Road Transport Act</t>
  </si>
  <si>
    <t>ERGO Terms and Conditions for Freight Forwarder Liability Insurance</t>
  </si>
  <si>
    <t>Conditions:</t>
  </si>
  <si>
    <t>Previous insurer</t>
  </si>
  <si>
    <t>ERGO general terms and conditions of insurance contracts</t>
  </si>
  <si>
    <t>Ladustamise ajal peab kaubal olema varakindlustus,     vt ERGO ekspediitori tingimuste p.14.1.18.</t>
  </si>
  <si>
    <t>На складе должен товар быть застрахован как имущество,     в соответствии с п.14.1.18.</t>
  </si>
  <si>
    <t>The sum of modes of transport should be 100%</t>
  </si>
  <si>
    <t>The sum is 100%, thanks :)</t>
  </si>
  <si>
    <t>MODES OF TRANSPORT</t>
  </si>
  <si>
    <t>Road</t>
  </si>
  <si>
    <t>Air</t>
  </si>
  <si>
    <t>Sea</t>
  </si>
  <si>
    <t>Rail</t>
  </si>
  <si>
    <t>Turnover of forwarding</t>
  </si>
  <si>
    <t>Warehousing Conditions of ELFA</t>
  </si>
  <si>
    <t>ADDITIONAL COVER OF WAREHOUSEKEEPERS LIABILITY INSURANCE</t>
  </si>
  <si>
    <t>Warehouse Liability Cover?</t>
  </si>
  <si>
    <t>We want to add   Warehousekeeper's Liability Insurance Cover</t>
  </si>
  <si>
    <t>We don't want   Warehousekeeper's Liability Insurance Cover</t>
  </si>
  <si>
    <t>according to</t>
  </si>
  <si>
    <t>Warehouses, addresses</t>
  </si>
  <si>
    <t xml:space="preserve">Общие условия складирования ELEA </t>
  </si>
  <si>
    <t>per occurrence</t>
  </si>
  <si>
    <t>Direct property damage</t>
  </si>
  <si>
    <t>Main subcontractors</t>
  </si>
  <si>
    <t>Main orderers</t>
  </si>
  <si>
    <t xml:space="preserve">other goods with higher risk </t>
  </si>
  <si>
    <t>dangerous, ADR, eg fuel</t>
  </si>
  <si>
    <t>Please specify "other goods with higher risk".</t>
  </si>
  <si>
    <t>Damage to a higher risk cargo is not insured, according to this table.</t>
  </si>
  <si>
    <t>While in warehouse, the goods must have property insurance,   see ERGO freight forwarder conditions cl.14.1.18.</t>
  </si>
  <si>
    <t>Without warehousekeeper Liability Insurance the forwarder's liability insurance is valid for up to 30 days per one storage.    See ERGO freight forwarder conditions cl.3.3.</t>
  </si>
  <si>
    <t>Subcontractor's liability must be insured, see ERGO freight forwarder conditions cl.10.1.4.</t>
  </si>
  <si>
    <t>Without expected turnover we can't make an offer!</t>
  </si>
  <si>
    <t>Claims' info missing!   Please give the cause, amount and year of every loss event.</t>
  </si>
  <si>
    <t>Уточни иные грузы с повышенным риском.</t>
  </si>
  <si>
    <t>Отсутствует информация об ущербах!   Причина каждого случая, сумма ущерба и год.</t>
  </si>
  <si>
    <t>Palun täpsusta muid suurema riskiga veoseid.</t>
  </si>
  <si>
    <t>Ответственность субподрядчика должна быть застрахована,   см. условия экспедитора п. 10.1.4.</t>
  </si>
  <si>
    <t>info@ergo.ee, marine@ergo.ee</t>
  </si>
  <si>
    <t>+372 610 6500</t>
  </si>
  <si>
    <t>Период страхования       с</t>
  </si>
  <si>
    <t>info@ergo.ee,  marine@ergo.ee</t>
  </si>
  <si>
    <t>Lepingu sõlmimise avaldus. Ekspedeerija vastutuskindlustus, vorm AN.0944.18</t>
  </si>
  <si>
    <t>Application for conclusion of contract. Freight Forwarder Liability Insurance, form AN.0944.18</t>
  </si>
  <si>
    <t>Additional info (affiliation, ISO certificate). Notes</t>
  </si>
  <si>
    <t>Доп. информация (членство в объеденениях,  ISO сертификат). Примечания</t>
  </si>
  <si>
    <t>Заявление для заключения договора. Страхование отвественности экспедитора, форма AN.0944.18</t>
  </si>
  <si>
    <t>Veskiposti 2/1, 10138 Tallinn</t>
  </si>
  <si>
    <t>Kogu maailm v.a Venemaa, Ukraina, Valgevene ning riigid ja territooriumid, mille suhtes on ÜRO, Euroopa Liidu, Ameerika Ühendriikide või Ühendkuningriigi poolt rakendatud kaubanduskeeld.</t>
  </si>
  <si>
    <t>Eesti, Läti, Leedu, Soome ja Rootsi</t>
  </si>
  <si>
    <t>Euroopa geograafilised piirid välja arvatud endise S.R.Ü. riigid (sh Venemaa, Valgevene, Ukraina, Moldova ja Aserbaidžaan)</t>
  </si>
  <si>
    <t>Euroopa liidu k.a Euroopa Vabakaubanduse Assotsiatsiooni liikmesriigid ning Suurbritannia</t>
  </si>
  <si>
    <t>European Union and European Free Trade Association Countries plus Great Britain</t>
  </si>
  <si>
    <t>European geographical scope excluding former C.I.S. countries (incl Russia, Belorus, Ukraine, Moldova ja Aserbaijan)</t>
  </si>
  <si>
    <t>Europe, Asia and North-America except Russia, Belorus, Ukraine and country or region on which the United Nations, European Union, United States of America or United Kingdom have imposed a trade embargo.</t>
  </si>
  <si>
    <t>Worldwide except Russia, Belorus, Ukraine and country or region on which the United Nations, European Union, United States of America or United Kingdom have imposed a trade embargo.</t>
  </si>
  <si>
    <t>Euroopa, Aasia ja Põhja-Ameerika v.a Venemaa, Ukraina, Valgevene ning riigid ja territooriumid, mille suhtes on ÜRO, Euroopa Liidu, Ameerika Ühendriikide või Ühendkuningriigi poolt rakendatud kaubanduskeeld.</t>
  </si>
  <si>
    <t>Эстония, Латвия, Литва, Финляндия и Швеция</t>
  </si>
  <si>
    <t>Страны Европейского союза и Европейской ассоциации свободной торговли, а также Великобритания</t>
  </si>
  <si>
    <t>Географический охват Европы, за исключением стран бывшего СНГ (включая Россию, Беларусь, Украину, Молдову и Азербайджан)</t>
  </si>
  <si>
    <t>Европа, Азия и Северная Америка, за исключением России, Белоруссии, Украины и страны или региона, на которые распространяется торговое эмбарго, введенное Организацией Объединенных Наций, Европейским союзом, Соединенными Штатами Америки или Соединенным Королевством.</t>
  </si>
  <si>
    <t>По всему миру, за исключением России, Беларуси, Украины или страны или региона, на которые распространяется торговое эмбарго, введенное Организацией Объединенных Наций, Европейским союзом, Соединенными Штатами Америки или Соединенным Королевством.</t>
  </si>
  <si>
    <t>Estonia, Latvia, Lithuania, Finland and 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</si>
</sst>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800]dddd\,\ mmmm\ dd\,\ yyyy"/>
    <numFmt numFmtId="166" formatCode="#,##0\ &quot;€&quot;"/>
    <numFmt numFmtId="167" formatCode="[$-425]d/\ mmmm\ yyyy&quot;. a.&quot;;@"/>
    <numFmt numFmtId="168" formatCode="#,##0.0"/>
    <numFmt numFmtId="169" formatCode="[$-FC19]dd\ mmmm\ yyyy\ \г\.;@"/>
    <numFmt numFmtId="170" formatCode="[$-809]dd\ mmmm\ yyyy;@"/>
    <numFmt numFmtId="171" formatCode="[$-425]d\.\ mmmm\ yyyy&quot;. a.&quot;;@"/>
  </numFmts>
  <fonts count="45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family val="2"/>
      <charset val="186"/>
    </font>
    <font>
      <sz val="14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8"/>
      <name val="Arial"/>
      <family val="2"/>
      <charset val="186"/>
    </font>
    <font>
      <sz val="7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1"/>
      <name val="Tahoma"/>
      <family val="2"/>
      <charset val="186"/>
    </font>
    <font>
      <u/>
      <sz val="8"/>
      <color indexed="12"/>
      <name val="Arial"/>
      <family val="2"/>
      <charset val="186"/>
    </font>
    <font>
      <sz val="9"/>
      <color indexed="81"/>
      <name val="Tahoma"/>
      <family val="2"/>
      <charset val="186"/>
    </font>
    <font>
      <u/>
      <sz val="8"/>
      <color indexed="18"/>
      <name val="Arial"/>
      <family val="2"/>
      <charset val="186"/>
    </font>
    <font>
      <b/>
      <sz val="14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8"/>
      <color indexed="10"/>
      <name val="Arial"/>
      <family val="2"/>
      <charset val="186"/>
    </font>
    <font>
      <u/>
      <sz val="8"/>
      <color rgb="FF0000FF"/>
      <name val="Arial"/>
      <family val="2"/>
      <charset val="186"/>
    </font>
    <font>
      <b/>
      <i/>
      <sz val="8"/>
      <color rgb="FFFF0000"/>
      <name val="Arial"/>
      <family val="2"/>
      <charset val="186"/>
    </font>
    <font>
      <u/>
      <sz val="7"/>
      <color rgb="FF0033CC"/>
      <name val="Arial"/>
      <family val="2"/>
      <charset val="186"/>
    </font>
    <font>
      <sz val="8"/>
      <name val="Wingdings"/>
      <charset val="2"/>
    </font>
    <font>
      <b/>
      <sz val="7"/>
      <name val="Arial"/>
      <family val="2"/>
      <charset val="186"/>
    </font>
    <font>
      <b/>
      <sz val="7"/>
      <color rgb="FFFF0000"/>
      <name val="Arial"/>
      <family val="2"/>
      <charset val="186"/>
    </font>
    <font>
      <sz val="7"/>
      <name val="Wingdings"/>
      <charset val="2"/>
    </font>
    <font>
      <b/>
      <i/>
      <sz val="7"/>
      <color indexed="10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9"/>
        <bgColor indexed="31"/>
      </patternFill>
    </fill>
    <fill>
      <patternFill patternType="solid">
        <fgColor rgb="FFDEEAE5"/>
        <bgColor indexed="31"/>
      </patternFill>
    </fill>
    <fill>
      <patternFill patternType="solid">
        <fgColor rgb="FFF2EEEA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6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22" fillId="0" borderId="0" xfId="0" applyFont="1" applyBorder="1" applyAlignment="1" applyProtection="1">
      <alignment horizontal="left" vertical="top"/>
    </xf>
    <xf numFmtId="0" fontId="24" fillId="0" borderId="0" xfId="0" applyFont="1" applyAlignment="1" applyProtection="1">
      <alignment vertical="top"/>
    </xf>
    <xf numFmtId="0" fontId="24" fillId="0" borderId="0" xfId="0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2" fillId="0" borderId="0" xfId="0" applyFont="1" applyAlignment="1" applyProtection="1">
      <alignment horizontal="left" vertical="top"/>
    </xf>
    <xf numFmtId="0" fontId="24" fillId="0" borderId="0" xfId="0" applyFont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/>
    </xf>
    <xf numFmtId="0" fontId="22" fillId="24" borderId="0" xfId="0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right" vertical="top"/>
    </xf>
    <xf numFmtId="0" fontId="22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vertical="top"/>
    </xf>
    <xf numFmtId="0" fontId="28" fillId="0" borderId="0" xfId="43" applyFont="1" applyFill="1" applyBorder="1" applyAlignment="1" applyProtection="1">
      <alignment vertical="top"/>
    </xf>
    <xf numFmtId="0" fontId="29" fillId="0" borderId="0" xfId="43" applyFont="1" applyFill="1" applyBorder="1" applyAlignment="1" applyProtection="1">
      <alignment vertical="top"/>
    </xf>
    <xf numFmtId="0" fontId="28" fillId="24" borderId="0" xfId="43" applyFont="1" applyFill="1" applyBorder="1" applyAlignment="1" applyProtection="1">
      <alignment vertical="top"/>
    </xf>
    <xf numFmtId="0" fontId="22" fillId="0" borderId="0" xfId="0" applyFont="1" applyAlignment="1" applyProtection="1">
      <alignment vertical="top"/>
    </xf>
    <xf numFmtId="0" fontId="22" fillId="0" borderId="0" xfId="0" applyFont="1" applyBorder="1" applyAlignment="1" applyProtection="1">
      <alignment vertical="top"/>
    </xf>
    <xf numFmtId="0" fontId="23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vertical="top"/>
    </xf>
    <xf numFmtId="0" fontId="22" fillId="0" borderId="0" xfId="0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right" vertical="top" wrapText="1"/>
    </xf>
    <xf numFmtId="0" fontId="22" fillId="0" borderId="0" xfId="0" applyFont="1" applyFill="1" applyBorder="1" applyAlignment="1" applyProtection="1">
      <alignment horizontal="right" vertical="top"/>
    </xf>
    <xf numFmtId="0" fontId="25" fillId="0" borderId="0" xfId="0" applyFont="1" applyFill="1" applyBorder="1" applyAlignment="1" applyProtection="1">
      <alignment vertical="top"/>
    </xf>
    <xf numFmtId="168" fontId="22" fillId="0" borderId="0" xfId="0" applyNumberFormat="1" applyFont="1" applyFill="1" applyBorder="1" applyAlignment="1" applyProtection="1">
      <alignment horizontal="center" vertical="top"/>
    </xf>
    <xf numFmtId="0" fontId="27" fillId="0" borderId="0" xfId="0" applyFont="1" applyBorder="1" applyAlignment="1" applyProtection="1">
      <alignment vertical="top"/>
    </xf>
    <xf numFmtId="0" fontId="23" fillId="0" borderId="0" xfId="0" applyNumberFormat="1" applyFont="1" applyFill="1" applyAlignment="1" applyProtection="1">
      <alignment vertical="top"/>
    </xf>
    <xf numFmtId="0" fontId="23" fillId="0" borderId="0" xfId="0" applyNumberFormat="1" applyFont="1" applyFill="1" applyAlignment="1" applyProtection="1">
      <alignment horizontal="left" vertical="top"/>
    </xf>
    <xf numFmtId="0" fontId="23" fillId="0" borderId="0" xfId="0" applyNumberFormat="1" applyFont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left" vertical="top"/>
    </xf>
    <xf numFmtId="0" fontId="27" fillId="0" borderId="0" xfId="0" applyFont="1" applyFill="1" applyAlignment="1" applyProtection="1">
      <alignment horizontal="left" vertical="top"/>
    </xf>
    <xf numFmtId="0" fontId="27" fillId="0" borderId="0" xfId="0" applyFont="1" applyFill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2" fillId="24" borderId="0" xfId="0" quotePrefix="1" applyFont="1" applyFill="1" applyAlignment="1" applyProtection="1">
      <alignment horizontal="left" vertical="top"/>
    </xf>
    <xf numFmtId="0" fontId="25" fillId="0" borderId="11" xfId="0" applyFont="1" applyBorder="1" applyAlignment="1" applyProtection="1">
      <alignment horizontal="left" vertical="top"/>
    </xf>
    <xf numFmtId="0" fontId="22" fillId="0" borderId="10" xfId="0" applyFont="1" applyBorder="1" applyAlignment="1" applyProtection="1">
      <alignment vertical="top"/>
    </xf>
    <xf numFmtId="0" fontId="31" fillId="0" borderId="0" xfId="36" applyFont="1" applyFill="1" applyBorder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</xf>
    <xf numFmtId="0" fontId="22" fillId="0" borderId="13" xfId="0" applyFont="1" applyFill="1" applyBorder="1" applyAlignment="1" applyProtection="1">
      <alignment horizontal="left" vertical="top"/>
    </xf>
    <xf numFmtId="0" fontId="22" fillId="0" borderId="13" xfId="0" applyFont="1" applyBorder="1" applyAlignment="1" applyProtection="1">
      <alignment horizontal="right" vertical="top"/>
    </xf>
    <xf numFmtId="166" fontId="22" fillId="25" borderId="11" xfId="0" applyNumberFormat="1" applyFont="1" applyFill="1" applyBorder="1" applyAlignment="1" applyProtection="1">
      <alignment horizontal="right" vertical="top" indent="1"/>
      <protection locked="0"/>
    </xf>
    <xf numFmtId="166" fontId="22" fillId="25" borderId="19" xfId="0" applyNumberFormat="1" applyFont="1" applyFill="1" applyBorder="1" applyAlignment="1" applyProtection="1">
      <alignment horizontal="right" vertical="top" indent="1"/>
      <protection locked="0"/>
    </xf>
    <xf numFmtId="9" fontId="22" fillId="26" borderId="11" xfId="0" applyNumberFormat="1" applyFont="1" applyFill="1" applyBorder="1" applyAlignment="1" applyProtection="1">
      <alignment horizontal="right" vertical="top" indent="1"/>
      <protection locked="0"/>
    </xf>
    <xf numFmtId="0" fontId="22" fillId="0" borderId="13" xfId="0" applyFont="1" applyFill="1" applyBorder="1" applyAlignment="1" applyProtection="1">
      <alignment horizontal="right" vertical="top" wrapText="1"/>
    </xf>
    <xf numFmtId="9" fontId="22" fillId="26" borderId="13" xfId="0" applyNumberFormat="1" applyFont="1" applyFill="1" applyBorder="1" applyAlignment="1" applyProtection="1">
      <alignment horizontal="right" vertical="top" indent="1"/>
      <protection locked="0"/>
    </xf>
    <xf numFmtId="0" fontId="27" fillId="0" borderId="12" xfId="0" quotePrefix="1" applyNumberFormat="1" applyFont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36" fillId="0" borderId="0" xfId="0" applyFont="1" applyFill="1" applyAlignment="1" applyProtection="1">
      <alignment horizontal="left" vertical="top"/>
    </xf>
    <xf numFmtId="0" fontId="37" fillId="0" borderId="0" xfId="36" applyFont="1" applyFill="1" applyBorder="1" applyAlignment="1" applyProtection="1">
      <alignment vertical="top"/>
      <protection locked="0"/>
    </xf>
    <xf numFmtId="0" fontId="33" fillId="0" borderId="0" xfId="36" applyFont="1" applyFill="1" applyBorder="1" applyAlignment="1" applyProtection="1">
      <alignment vertical="top"/>
    </xf>
    <xf numFmtId="0" fontId="35" fillId="0" borderId="0" xfId="0" applyFont="1" applyFill="1" applyBorder="1" applyAlignment="1" applyProtection="1">
      <alignment horizontal="left" vertical="top"/>
    </xf>
    <xf numFmtId="0" fontId="22" fillId="0" borderId="0" xfId="42" applyFont="1" applyBorder="1" applyAlignment="1" applyProtection="1">
      <alignment vertical="top"/>
    </xf>
    <xf numFmtId="0" fontId="22" fillId="0" borderId="0" xfId="42" applyFont="1" applyAlignment="1" applyProtection="1">
      <alignment vertical="top"/>
    </xf>
    <xf numFmtId="0" fontId="22" fillId="0" borderId="0" xfId="42" applyFont="1" applyAlignment="1" applyProtection="1">
      <alignment horizontal="left" vertical="top"/>
    </xf>
    <xf numFmtId="0" fontId="22" fillId="0" borderId="0" xfId="42" applyFont="1" applyFill="1" applyBorder="1" applyAlignment="1" applyProtection="1">
      <alignment horizontal="left" vertical="top"/>
    </xf>
    <xf numFmtId="2" fontId="22" fillId="0" borderId="0" xfId="42" applyNumberFormat="1" applyFont="1" applyFill="1" applyBorder="1" applyAlignment="1" applyProtection="1">
      <alignment horizontal="left" vertical="top"/>
    </xf>
    <xf numFmtId="0" fontId="38" fillId="0" borderId="0" xfId="42" applyFont="1" applyAlignment="1" applyProtection="1">
      <alignment horizontal="left" vertical="top"/>
    </xf>
    <xf numFmtId="0" fontId="22" fillId="0" borderId="13" xfId="42" applyFont="1" applyBorder="1" applyAlignment="1" applyProtection="1">
      <alignment vertical="top"/>
    </xf>
    <xf numFmtId="0" fontId="22" fillId="0" borderId="0" xfId="42" applyFont="1" applyBorder="1" applyAlignment="1" applyProtection="1">
      <alignment horizontal="right" vertical="top"/>
    </xf>
    <xf numFmtId="0" fontId="27" fillId="0" borderId="0" xfId="0" applyFont="1" applyBorder="1" applyAlignment="1" applyProtection="1">
      <alignment horizontal="left" vertical="top"/>
    </xf>
    <xf numFmtId="0" fontId="22" fillId="24" borderId="0" xfId="42" applyFont="1" applyFill="1" applyAlignment="1" applyProtection="1">
      <alignment horizontal="left" vertical="top"/>
    </xf>
    <xf numFmtId="2" fontId="22" fillId="0" borderId="0" xfId="42" applyNumberFormat="1" applyFont="1" applyAlignment="1" applyProtection="1">
      <alignment horizontal="left" vertical="top"/>
    </xf>
    <xf numFmtId="0" fontId="22" fillId="0" borderId="0" xfId="42" applyFont="1" applyFill="1" applyAlignment="1" applyProtection="1">
      <alignment horizontal="left" vertical="top"/>
    </xf>
    <xf numFmtId="0" fontId="22" fillId="0" borderId="0" xfId="42" applyFont="1" applyFill="1" applyAlignment="1" applyProtection="1">
      <alignment horizontal="right" vertical="top"/>
    </xf>
    <xf numFmtId="0" fontId="22" fillId="0" borderId="0" xfId="42" applyFont="1" applyFill="1" applyAlignment="1" applyProtection="1">
      <alignment horizontal="center" vertical="top"/>
    </xf>
    <xf numFmtId="2" fontId="22" fillId="0" borderId="0" xfId="42" applyNumberFormat="1" applyFont="1" applyFill="1" applyAlignment="1" applyProtection="1">
      <alignment horizontal="right" vertical="top"/>
    </xf>
    <xf numFmtId="0" fontId="22" fillId="0" borderId="0" xfId="42" applyFont="1" applyFill="1" applyAlignment="1" applyProtection="1">
      <alignment vertical="top"/>
    </xf>
    <xf numFmtId="2" fontId="22" fillId="0" borderId="0" xfId="42" applyNumberFormat="1" applyFont="1" applyFill="1" applyAlignment="1" applyProtection="1">
      <alignment horizontal="left" vertical="top"/>
    </xf>
    <xf numFmtId="0" fontId="22" fillId="0" borderId="0" xfId="42" applyFont="1" applyAlignment="1" applyProtection="1">
      <alignment horizontal="right" vertical="top"/>
    </xf>
    <xf numFmtId="0" fontId="22" fillId="0" borderId="0" xfId="42" applyFont="1" applyAlignment="1" applyProtection="1">
      <alignment horizontal="center" vertical="top"/>
    </xf>
    <xf numFmtId="2" fontId="22" fillId="0" borderId="0" xfId="42" applyNumberFormat="1" applyFont="1" applyAlignment="1" applyProtection="1">
      <alignment horizontal="right" vertical="top"/>
    </xf>
    <xf numFmtId="9" fontId="22" fillId="24" borderId="0" xfId="42" applyNumberFormat="1" applyFont="1" applyFill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 wrapText="1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7" fillId="0" borderId="12" xfId="0" quotePrefix="1" applyNumberFormat="1" applyFont="1" applyBorder="1" applyAlignment="1" applyProtection="1">
      <alignment horizontal="right" vertical="top"/>
    </xf>
    <xf numFmtId="0" fontId="27" fillId="0" borderId="0" xfId="0" applyFont="1" applyAlignment="1" applyProtection="1">
      <alignment horizontal="left" vertical="top"/>
    </xf>
    <xf numFmtId="0" fontId="36" fillId="0" borderId="0" xfId="0" applyFont="1" applyFill="1" applyBorder="1" applyAlignment="1" applyProtection="1">
      <alignment horizontal="left" vertical="top"/>
    </xf>
    <xf numFmtId="0" fontId="39" fillId="0" borderId="0" xfId="0" applyFont="1"/>
    <xf numFmtId="0" fontId="27" fillId="0" borderId="13" xfId="0" quotePrefix="1" applyNumberFormat="1" applyFont="1" applyBorder="1" applyAlignment="1" applyProtection="1">
      <alignment horizontal="left" vertical="top"/>
    </xf>
    <xf numFmtId="0" fontId="22" fillId="0" borderId="13" xfId="0" applyFont="1" applyFill="1" applyBorder="1" applyAlignment="1" applyProtection="1">
      <alignment horizontal="left" vertical="top" wrapText="1"/>
    </xf>
    <xf numFmtId="49" fontId="22" fillId="25" borderId="13" xfId="0" applyNumberFormat="1" applyFont="1" applyFill="1" applyBorder="1" applyAlignment="1" applyProtection="1">
      <alignment horizontal="left" vertical="top" wrapText="1"/>
      <protection locked="0"/>
    </xf>
    <xf numFmtId="166" fontId="22" fillId="25" borderId="15" xfId="0" applyNumberFormat="1" applyFont="1" applyFill="1" applyBorder="1" applyAlignment="1" applyProtection="1">
      <alignment horizontal="right" vertical="top" wrapText="1" indent="1"/>
      <protection locked="0"/>
    </xf>
    <xf numFmtId="166" fontId="22" fillId="25" borderId="0" xfId="0" applyNumberFormat="1" applyFont="1" applyFill="1" applyBorder="1" applyAlignment="1" applyProtection="1">
      <alignment horizontal="right" vertical="top" indent="1"/>
      <protection locked="0"/>
    </xf>
    <xf numFmtId="0" fontId="22" fillId="0" borderId="13" xfId="0" applyFont="1" applyBorder="1" applyAlignment="1" applyProtection="1">
      <alignment horizontal="left" vertical="top"/>
    </xf>
    <xf numFmtId="166" fontId="22" fillId="25" borderId="18" xfId="0" applyNumberFormat="1" applyFont="1" applyFill="1" applyBorder="1" applyAlignment="1" applyProtection="1">
      <alignment horizontal="right" vertical="top" indent="1"/>
      <protection locked="0"/>
    </xf>
    <xf numFmtId="167" fontId="22" fillId="0" borderId="0" xfId="0" applyNumberFormat="1" applyFont="1" applyFill="1" applyBorder="1" applyAlignment="1" applyProtection="1">
      <alignment horizontal="right" vertical="top"/>
    </xf>
    <xf numFmtId="0" fontId="27" fillId="0" borderId="0" xfId="0" applyFont="1" applyBorder="1" applyAlignment="1" applyProtection="1">
      <alignment horizontal="right" vertical="top"/>
    </xf>
    <xf numFmtId="167" fontId="27" fillId="0" borderId="0" xfId="0" applyNumberFormat="1" applyFont="1" applyFill="1" applyBorder="1" applyAlignment="1" applyProtection="1">
      <alignment vertical="top"/>
    </xf>
    <xf numFmtId="0" fontId="27" fillId="0" borderId="0" xfId="0" applyFont="1" applyFill="1" applyBorder="1" applyAlignment="1" applyProtection="1">
      <alignment vertical="top"/>
    </xf>
    <xf numFmtId="0" fontId="22" fillId="0" borderId="0" xfId="42" applyFont="1" applyAlignment="1" applyProtection="1">
      <alignment vertical="center"/>
    </xf>
    <xf numFmtId="0" fontId="22" fillId="0" borderId="0" xfId="42" applyFont="1" applyBorder="1" applyAlignment="1" applyProtection="1">
      <alignment horizontal="left" vertical="center"/>
    </xf>
    <xf numFmtId="0" fontId="22" fillId="0" borderId="0" xfId="42" applyFont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top"/>
    </xf>
    <xf numFmtId="0" fontId="25" fillId="0" borderId="20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top"/>
    </xf>
    <xf numFmtId="0" fontId="22" fillId="0" borderId="16" xfId="0" applyFont="1" applyBorder="1" applyAlignment="1" applyProtection="1">
      <alignment vertical="top"/>
    </xf>
    <xf numFmtId="0" fontId="22" fillId="0" borderId="14" xfId="0" applyFont="1" applyBorder="1" applyAlignment="1" applyProtection="1">
      <alignment vertical="top"/>
    </xf>
    <xf numFmtId="9" fontId="22" fillId="25" borderId="17" xfId="0" applyNumberFormat="1" applyFont="1" applyFill="1" applyBorder="1" applyAlignment="1" applyProtection="1">
      <alignment horizontal="right" vertical="top" indent="1"/>
      <protection locked="0"/>
    </xf>
    <xf numFmtId="0" fontId="22" fillId="0" borderId="16" xfId="0" applyFont="1" applyBorder="1" applyAlignment="1" applyProtection="1">
      <alignment horizontal="left" vertical="top"/>
    </xf>
    <xf numFmtId="0" fontId="25" fillId="0" borderId="16" xfId="0" applyFont="1" applyBorder="1" applyAlignment="1" applyProtection="1">
      <alignment horizontal="left" vertical="top"/>
    </xf>
    <xf numFmtId="0" fontId="22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5" fillId="0" borderId="10" xfId="42" applyFont="1" applyBorder="1" applyAlignment="1" applyProtection="1">
      <alignment vertical="center"/>
    </xf>
    <xf numFmtId="0" fontId="22" fillId="0" borderId="10" xfId="42" applyFont="1" applyBorder="1" applyAlignment="1" applyProtection="1">
      <alignment vertical="center"/>
    </xf>
    <xf numFmtId="0" fontId="22" fillId="0" borderId="10" xfId="42" applyFont="1" applyBorder="1" applyAlignment="1" applyProtection="1">
      <alignment horizontal="left" vertical="center"/>
    </xf>
    <xf numFmtId="2" fontId="22" fillId="0" borderId="10" xfId="42" applyNumberFormat="1" applyFont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10" xfId="0" applyNumberFormat="1" applyFont="1" applyBorder="1" applyAlignment="1" applyProtection="1">
      <alignment horizontal="left" vertical="center"/>
    </xf>
    <xf numFmtId="0" fontId="26" fillId="0" borderId="10" xfId="0" applyNumberFormat="1" applyFont="1" applyBorder="1" applyAlignment="1" applyProtection="1">
      <alignment horizontal="left" vertical="center"/>
    </xf>
    <xf numFmtId="0" fontId="22" fillId="0" borderId="1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5" fillId="0" borderId="0" xfId="42" applyFont="1" applyBorder="1" applyAlignment="1" applyProtection="1">
      <alignment vertical="center"/>
    </xf>
    <xf numFmtId="2" fontId="22" fillId="0" borderId="0" xfId="42" applyNumberFormat="1" applyFont="1" applyBorder="1" applyAlignment="1" applyProtection="1">
      <alignment horizontal="right" vertical="center"/>
    </xf>
    <xf numFmtId="0" fontId="37" fillId="0" borderId="0" xfId="36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 vertical="top" indent="1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left" vertical="top"/>
    </xf>
    <xf numFmtId="0" fontId="22" fillId="0" borderId="11" xfId="0" applyFont="1" applyBorder="1" applyAlignment="1" applyProtection="1">
      <alignment horizontal="left" vertical="top"/>
    </xf>
    <xf numFmtId="0" fontId="25" fillId="0" borderId="10" xfId="0" applyFont="1" applyFill="1" applyBorder="1" applyAlignment="1" applyProtection="1">
      <alignment vertical="center"/>
    </xf>
    <xf numFmtId="0" fontId="25" fillId="0" borderId="10" xfId="0" applyNumberFormat="1" applyFont="1" applyFill="1" applyBorder="1" applyAlignment="1" applyProtection="1">
      <alignment vertical="top"/>
    </xf>
    <xf numFmtId="0" fontId="27" fillId="0" borderId="13" xfId="0" applyFont="1" applyBorder="1" applyAlignment="1" applyProtection="1">
      <alignment vertical="top"/>
    </xf>
    <xf numFmtId="0" fontId="27" fillId="0" borderId="13" xfId="0" quotePrefix="1" applyNumberFormat="1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166" fontId="22" fillId="25" borderId="11" xfId="0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 applyBorder="1" applyAlignment="1" applyProtection="1">
      <alignment horizontal="right" vertical="top" wrapText="1"/>
    </xf>
    <xf numFmtId="0" fontId="22" fillId="0" borderId="0" xfId="0" applyFont="1" applyFill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2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vertical="top" wrapText="1"/>
    </xf>
    <xf numFmtId="166" fontId="22" fillId="25" borderId="0" xfId="0" applyNumberFormat="1" applyFont="1" applyFill="1" applyBorder="1" applyAlignment="1" applyProtection="1">
      <alignment horizontal="right" vertical="top" wrapText="1" indent="1"/>
      <protection locked="0"/>
    </xf>
    <xf numFmtId="2" fontId="22" fillId="24" borderId="0" xfId="42" applyNumberFormat="1" applyFont="1" applyFill="1" applyAlignment="1" applyProtection="1">
      <alignment horizontal="left" vertical="top"/>
    </xf>
    <xf numFmtId="0" fontId="37" fillId="0" borderId="0" xfId="0" applyFont="1" applyProtection="1">
      <protection locked="0"/>
    </xf>
    <xf numFmtId="0" fontId="31" fillId="0" borderId="0" xfId="36" applyFont="1" applyFill="1" applyBorder="1" applyAlignment="1" applyProtection="1">
      <alignment vertical="top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2" fillId="0" borderId="16" xfId="0" applyFont="1" applyFill="1" applyBorder="1" applyAlignment="1" applyProtection="1">
      <alignment horizontal="left" vertical="top"/>
    </xf>
    <xf numFmtId="0" fontId="25" fillId="0" borderId="16" xfId="0" applyFont="1" applyFill="1" applyBorder="1" applyAlignment="1" applyProtection="1">
      <alignment horizontal="left" vertical="top"/>
    </xf>
    <xf numFmtId="9" fontId="22" fillId="25" borderId="11" xfId="0" applyNumberFormat="1" applyFont="1" applyFill="1" applyBorder="1" applyAlignment="1" applyProtection="1">
      <alignment horizontal="right" vertical="top" indent="1"/>
      <protection locked="0"/>
    </xf>
    <xf numFmtId="0" fontId="22" fillId="0" borderId="0" xfId="42" applyFont="1" applyBorder="1" applyAlignment="1" applyProtection="1">
      <alignment horizontal="left" vertical="top"/>
    </xf>
    <xf numFmtId="0" fontId="35" fillId="0" borderId="0" xfId="42" applyFont="1" applyAlignment="1" applyProtection="1">
      <alignment vertical="top"/>
    </xf>
    <xf numFmtId="0" fontId="11" fillId="0" borderId="0" xfId="36" applyFill="1" applyBorder="1" applyAlignment="1" applyProtection="1">
      <alignment vertical="top"/>
      <protection locked="0"/>
    </xf>
    <xf numFmtId="0" fontId="27" fillId="0" borderId="23" xfId="0" quotePrefix="1" applyNumberFormat="1" applyFont="1" applyBorder="1" applyAlignment="1" applyProtection="1">
      <alignment horizontal="left" vertical="top"/>
    </xf>
    <xf numFmtId="0" fontId="27" fillId="0" borderId="23" xfId="0" applyFont="1" applyBorder="1" applyAlignment="1" applyProtection="1">
      <alignment vertical="top"/>
    </xf>
    <xf numFmtId="0" fontId="27" fillId="0" borderId="23" xfId="0" quotePrefix="1" applyNumberFormat="1" applyFont="1" applyBorder="1" applyAlignment="1" applyProtection="1">
      <alignment horizontal="right" vertical="top"/>
    </xf>
    <xf numFmtId="0" fontId="28" fillId="0" borderId="0" xfId="43" applyFont="1" applyFill="1" applyBorder="1" applyAlignment="1" applyProtection="1">
      <alignment vertical="top" wrapText="1"/>
    </xf>
    <xf numFmtId="0" fontId="37" fillId="0" borderId="0" xfId="36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11" xfId="0" applyFont="1" applyFill="1" applyBorder="1" applyAlignment="1" applyProtection="1">
      <alignment vertical="top"/>
    </xf>
    <xf numFmtId="0" fontId="27" fillId="0" borderId="11" xfId="0" applyFont="1" applyFill="1" applyBorder="1" applyAlignment="1" applyProtection="1">
      <alignment horizontal="left" vertical="top"/>
    </xf>
    <xf numFmtId="0" fontId="27" fillId="0" borderId="11" xfId="0" applyFont="1" applyBorder="1" applyAlignment="1" applyProtection="1">
      <alignment vertical="top"/>
    </xf>
    <xf numFmtId="3" fontId="27" fillId="0" borderId="11" xfId="0" applyNumberFormat="1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right" vertical="top" indent="1"/>
    </xf>
    <xf numFmtId="0" fontId="27" fillId="0" borderId="11" xfId="0" applyFont="1" applyFill="1" applyBorder="1" applyAlignment="1" applyProtection="1">
      <alignment horizontal="right" vertical="top" indent="1"/>
    </xf>
    <xf numFmtId="0" fontId="41" fillId="0" borderId="0" xfId="0" applyFont="1" applyFill="1" applyBorder="1" applyAlignment="1" applyProtection="1">
      <alignment horizontal="left" vertical="top"/>
    </xf>
    <xf numFmtId="0" fontId="41" fillId="0" borderId="0" xfId="0" applyFont="1" applyFill="1" applyBorder="1" applyAlignment="1" applyProtection="1">
      <alignment vertical="top"/>
    </xf>
    <xf numFmtId="0" fontId="27" fillId="0" borderId="0" xfId="0" applyNumberFormat="1" applyFont="1" applyFill="1" applyAlignment="1" applyProtection="1">
      <alignment vertical="top"/>
    </xf>
    <xf numFmtId="0" fontId="27" fillId="0" borderId="0" xfId="0" applyNumberFormat="1" applyFont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 wrapText="1"/>
    </xf>
    <xf numFmtId="166" fontId="22" fillId="25" borderId="11" xfId="0" applyNumberFormat="1" applyFont="1" applyFill="1" applyBorder="1" applyAlignment="1" applyProtection="1">
      <alignment horizontal="center" vertical="top"/>
      <protection locked="0"/>
    </xf>
    <xf numFmtId="0" fontId="36" fillId="0" borderId="0" xfId="0" applyFont="1" applyFill="1" applyAlignment="1" applyProtection="1">
      <alignment horizontal="left" vertical="center"/>
    </xf>
    <xf numFmtId="0" fontId="43" fillId="0" borderId="0" xfId="0" applyFont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25" borderId="21" xfId="0" applyFont="1" applyFill="1" applyBorder="1" applyAlignment="1" applyProtection="1">
      <alignment horizontal="center" vertical="top" wrapText="1"/>
    </xf>
    <xf numFmtId="0" fontId="27" fillId="27" borderId="22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>
      <alignment horizontal="left" vertical="top"/>
    </xf>
    <xf numFmtId="0" fontId="27" fillId="25" borderId="21" xfId="0" applyFont="1" applyFill="1" applyBorder="1" applyAlignment="1" applyProtection="1">
      <alignment horizontal="center" vertical="top"/>
    </xf>
    <xf numFmtId="0" fontId="27" fillId="27" borderId="22" xfId="0" applyFont="1" applyFill="1" applyBorder="1" applyAlignment="1" applyProtection="1">
      <alignment horizontal="center" vertical="top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center" vertical="top"/>
    </xf>
    <xf numFmtId="0" fontId="22" fillId="28" borderId="11" xfId="0" applyFont="1" applyFill="1" applyBorder="1" applyAlignment="1" applyProtection="1">
      <alignment horizontal="left" vertical="top"/>
      <protection locked="0"/>
    </xf>
    <xf numFmtId="171" fontId="22" fillId="28" borderId="11" xfId="0" applyNumberFormat="1" applyFont="1" applyFill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 applyProtection="1">
      <alignment horizontal="left" vertical="top" wrapText="1"/>
    </xf>
    <xf numFmtId="0" fontId="25" fillId="0" borderId="10" xfId="0" applyNumberFormat="1" applyFont="1" applyFill="1" applyBorder="1" applyAlignment="1" applyProtection="1">
      <alignment horizontal="left" vertical="top"/>
    </xf>
    <xf numFmtId="0" fontId="22" fillId="25" borderId="13" xfId="0" applyFont="1" applyFill="1" applyBorder="1" applyAlignment="1" applyProtection="1">
      <alignment horizontal="left" vertical="top" wrapText="1"/>
      <protection locked="0"/>
    </xf>
    <xf numFmtId="0" fontId="22" fillId="25" borderId="15" xfId="0" applyFont="1" applyFill="1" applyBorder="1" applyAlignment="1" applyProtection="1">
      <alignment horizontal="left" vertical="top" wrapText="1"/>
      <protection locked="0"/>
    </xf>
    <xf numFmtId="0" fontId="22" fillId="25" borderId="18" xfId="0" applyFont="1" applyFill="1" applyBorder="1" applyAlignment="1" applyProtection="1">
      <alignment horizontal="left" vertical="top" wrapText="1"/>
      <protection locked="0"/>
    </xf>
    <xf numFmtId="0" fontId="22" fillId="25" borderId="10" xfId="0" applyFont="1" applyFill="1" applyBorder="1" applyAlignment="1" applyProtection="1">
      <alignment horizontal="left" vertical="top" wrapText="1"/>
      <protection locked="0"/>
    </xf>
    <xf numFmtId="0" fontId="22" fillId="26" borderId="11" xfId="0" applyFont="1" applyFill="1" applyBorder="1" applyAlignment="1" applyProtection="1">
      <alignment horizontal="left" vertical="top"/>
      <protection locked="0"/>
    </xf>
    <xf numFmtId="0" fontId="22" fillId="0" borderId="18" xfId="0" applyFont="1" applyBorder="1" applyAlignment="1" applyProtection="1">
      <alignment horizontal="left" vertical="top" wrapText="1"/>
    </xf>
    <xf numFmtId="165" fontId="22" fillId="25" borderId="16" xfId="0" applyNumberFormat="1" applyFont="1" applyFill="1" applyBorder="1" applyAlignment="1" applyProtection="1">
      <alignment horizontal="left" vertical="top"/>
      <protection locked="0"/>
    </xf>
    <xf numFmtId="0" fontId="25" fillId="0" borderId="16" xfId="0" applyFont="1" applyBorder="1" applyAlignment="1" applyProtection="1">
      <alignment horizontal="left" vertical="top" wrapText="1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22" fillId="25" borderId="16" xfId="0" applyFont="1" applyFill="1" applyBorder="1" applyAlignment="1" applyProtection="1">
      <alignment horizontal="left" vertical="top" wrapText="1"/>
      <protection locked="0"/>
    </xf>
    <xf numFmtId="0" fontId="22" fillId="25" borderId="14" xfId="0" applyFont="1" applyFill="1" applyBorder="1" applyAlignment="1" applyProtection="1">
      <alignment horizontal="left" vertical="top" wrapText="1"/>
      <protection locked="0"/>
    </xf>
    <xf numFmtId="169" fontId="22" fillId="28" borderId="11" xfId="0" applyNumberFormat="1" applyFont="1" applyFill="1" applyBorder="1" applyAlignment="1" applyProtection="1">
      <alignment horizontal="left" vertical="top"/>
      <protection locked="0"/>
    </xf>
    <xf numFmtId="169" fontId="22" fillId="25" borderId="16" xfId="0" applyNumberFormat="1" applyFont="1" applyFill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 wrapText="1"/>
    </xf>
    <xf numFmtId="170" fontId="22" fillId="28" borderId="11" xfId="0" applyNumberFormat="1" applyFont="1" applyFill="1" applyBorder="1" applyAlignment="1" applyProtection="1">
      <alignment horizontal="left" vertical="top"/>
      <protection locked="0"/>
    </xf>
    <xf numFmtId="170" fontId="22" fillId="25" borderId="16" xfId="0" applyNumberFormat="1" applyFont="1" applyFill="1" applyBorder="1" applyAlignment="1" applyProtection="1">
      <alignment horizontal="left" vertical="top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00000000-0005-0000-0000-000024000000}"/>
    <cellStyle name="Input" xfId="38" builtinId="20" customBuiltin="1"/>
    <cellStyle name="Linked Cell" xfId="39" builtinId="24" customBuiltin="1"/>
    <cellStyle name="Neutral" xfId="40" builtinId="28" customBuiltin="1"/>
    <cellStyle name="Normaallaad_Veos_avaldus_arvutistaitmiseks_AAC20021projekt" xfId="41" xr:uid="{00000000-0005-0000-0000-000028000000}"/>
    <cellStyle name="Normal" xfId="0" builtinId="0"/>
    <cellStyle name="Normal 2" xfId="42" xr:uid="{00000000-0005-0000-0000-00002A000000}"/>
    <cellStyle name="Normal_81" xfId="43" xr:uid="{00000000-0005-0000-0000-00002B000000}"/>
    <cellStyle name="Note" xfId="44" builtinId="10" customBuiltin="1"/>
    <cellStyle name="Output" xfId="45" builtinId="21" customBuiltin="1"/>
    <cellStyle name="Percent 2" xfId="46" xr:uid="{00000000-0005-0000-0000-00002E000000}"/>
    <cellStyle name="Title" xfId="47" builtinId="15" customBuiltin="1"/>
    <cellStyle name="Total" xfId="48" builtinId="25" customBuiltin="1"/>
    <cellStyle name="Warning Text" xfId="49" builtinId="11" customBuiltin="1"/>
  </cellStyles>
  <dxfs count="9"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FF"/>
      <rgbColor rgb="007C2680"/>
      <rgbColor rgb="00D4CF06"/>
      <rgbColor rgb="00FFFFFF"/>
      <rgbColor rgb="00F2EEEA"/>
      <rgbColor rgb="00F18D3B"/>
      <rgbColor rgb="000071C6"/>
      <rgbColor rgb="008FB8D0"/>
      <rgbColor rgb="00FFFFFF"/>
      <rgbColor rgb="00FFFFFF"/>
      <rgbColor rgb="00FCE696"/>
      <rgbColor rgb="00A7FFA7"/>
      <rgbColor rgb="00FFFFFF"/>
      <rgbColor rgb="00FFFFFF"/>
      <rgbColor rgb="00477168"/>
      <rgbColor rgb="00DEEAE5"/>
      <rgbColor rgb="0000CCFF"/>
      <rgbColor rgb="00DDFFFF"/>
      <rgbColor rgb="00CCFFCC"/>
      <rgbColor rgb="00FFFF99"/>
      <rgbColor rgb="00ABD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1172174</xdr:colOff>
      <xdr:row>6</xdr:row>
      <xdr:rowOff>109788</xdr:rowOff>
    </xdr:from>
    <xdr:to>
      <xdr:col>10</xdr:col>
      <xdr:colOff>170118</xdr:colOff>
      <xdr:row>8</xdr:row>
      <xdr:rowOff>57828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1700" y="861762"/>
          <a:ext cx="202507" cy="203510"/>
        </a:xfrm>
        <a:prstGeom prst="rect">
          <a:avLst/>
        </a:prstGeom>
      </xdr:spPr>
    </xdr:pic>
    <xdr:clientData/>
  </xdr:twoCellAnchor>
  <xdr:twoCellAnchor>
    <xdr:from>
      <xdr:col>9</xdr:col>
      <xdr:colOff>1075824</xdr:colOff>
      <xdr:row>6</xdr:row>
      <xdr:rowOff>15039</xdr:rowOff>
    </xdr:from>
    <xdr:to>
      <xdr:col>10</xdr:col>
      <xdr:colOff>275725</xdr:colOff>
      <xdr:row>8</xdr:row>
      <xdr:rowOff>119314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14849" y="757989"/>
          <a:ext cx="390526" cy="3709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365330</xdr:colOff>
      <xdr:row>1</xdr:row>
      <xdr:rowOff>53424</xdr:rowOff>
    </xdr:from>
    <xdr:to>
      <xdr:col>6</xdr:col>
      <xdr:colOff>1203528</xdr:colOff>
      <xdr:row>3</xdr:row>
      <xdr:rowOff>58547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512" y="165653"/>
          <a:ext cx="838198" cy="25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1629876</xdr:colOff>
      <xdr:row>6</xdr:row>
      <xdr:rowOff>127835</xdr:rowOff>
    </xdr:from>
    <xdr:to>
      <xdr:col>10</xdr:col>
      <xdr:colOff>174832</xdr:colOff>
      <xdr:row>8</xdr:row>
      <xdr:rowOff>77178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8901" y="499310"/>
          <a:ext cx="198496" cy="196993"/>
        </a:xfrm>
        <a:prstGeom prst="rect">
          <a:avLst/>
        </a:prstGeom>
      </xdr:spPr>
    </xdr:pic>
    <xdr:clientData/>
  </xdr:twoCellAnchor>
  <xdr:twoCellAnchor>
    <xdr:from>
      <xdr:col>9</xdr:col>
      <xdr:colOff>1533524</xdr:colOff>
      <xdr:row>6</xdr:row>
      <xdr:rowOff>19050</xdr:rowOff>
    </xdr:from>
    <xdr:to>
      <xdr:col>10</xdr:col>
      <xdr:colOff>276225</xdr:colOff>
      <xdr:row>8</xdr:row>
      <xdr:rowOff>123825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72549" y="390525"/>
          <a:ext cx="390526" cy="3905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207309</xdr:colOff>
      <xdr:row>1</xdr:row>
      <xdr:rowOff>40902</xdr:rowOff>
    </xdr:from>
    <xdr:to>
      <xdr:col>6</xdr:col>
      <xdr:colOff>1045507</xdr:colOff>
      <xdr:row>3</xdr:row>
      <xdr:rowOff>57343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7528"/>
          <a:ext cx="838198" cy="25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1447898</xdr:colOff>
      <xdr:row>6</xdr:row>
      <xdr:rowOff>123825</xdr:rowOff>
    </xdr:from>
    <xdr:to>
      <xdr:col>10</xdr:col>
      <xdr:colOff>171422</xdr:colOff>
      <xdr:row>8</xdr:row>
      <xdr:rowOff>59926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7424" y="499812"/>
          <a:ext cx="200000" cy="205013"/>
        </a:xfrm>
        <a:prstGeom prst="rect">
          <a:avLst/>
        </a:prstGeom>
      </xdr:spPr>
    </xdr:pic>
    <xdr:clientData/>
  </xdr:twoCellAnchor>
  <xdr:twoCellAnchor>
    <xdr:from>
      <xdr:col>9</xdr:col>
      <xdr:colOff>1352550</xdr:colOff>
      <xdr:row>6</xdr:row>
      <xdr:rowOff>28575</xdr:rowOff>
    </xdr:from>
    <xdr:to>
      <xdr:col>10</xdr:col>
      <xdr:colOff>276226</xdr:colOff>
      <xdr:row>8</xdr:row>
      <xdr:rowOff>133350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91575" y="400050"/>
          <a:ext cx="390526" cy="3905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249780</xdr:colOff>
      <xdr:row>1</xdr:row>
      <xdr:rowOff>57150</xdr:rowOff>
    </xdr:from>
    <xdr:to>
      <xdr:col>6</xdr:col>
      <xdr:colOff>1087978</xdr:colOff>
      <xdr:row>3</xdr:row>
      <xdr:rowOff>59136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466" y="183776"/>
          <a:ext cx="838198" cy="254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a.ee/elea-ladustamise-uldtingimused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is-gdv.de/" TargetMode="External"/><Relationship Id="rId7" Type="http://schemas.openxmlformats.org/officeDocument/2006/relationships/hyperlink" Target="https://www.inforegister.ee/" TargetMode="External"/><Relationship Id="rId12" Type="http://schemas.openxmlformats.org/officeDocument/2006/relationships/hyperlink" Target="https://www.riigiteataja.ee/akt/108072011021?leiaKehtiv" TargetMode="External"/><Relationship Id="rId2" Type="http://schemas.openxmlformats.org/officeDocument/2006/relationships/hyperlink" Target="https://www.riigiteataja.ee/akt/111012018001?leiaKehtiv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crystal.lloyds.com/Search" TargetMode="External"/><Relationship Id="rId6" Type="http://schemas.openxmlformats.org/officeDocument/2006/relationships/hyperlink" Target="http://agency.lloyds.com/map" TargetMode="External"/><Relationship Id="rId11" Type="http://schemas.openxmlformats.org/officeDocument/2006/relationships/hyperlink" Target="http://eprints.tktk.ee/2534/7/Ekspedeerija%20kasiraamat_2016%20%2815.11%29.pdf" TargetMode="External"/><Relationship Id="rId5" Type="http://schemas.openxmlformats.org/officeDocument/2006/relationships/hyperlink" Target="https://www.ergo.ee/files/CMR%20juhised%20kauba%20vastuvotmisel%20ja%20kahju%20korral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ergo.ee/ekspediitor" TargetMode="External"/><Relationship Id="rId4" Type="http://schemas.openxmlformats.org/officeDocument/2006/relationships/hyperlink" Target="https://www.ergo.ee/files/Ekspediitori_vastutuskindlustuse_tingimused_KT.0643.10.pdf" TargetMode="External"/><Relationship Id="rId9" Type="http://schemas.openxmlformats.org/officeDocument/2006/relationships/hyperlink" Target="https://www.elea.ee/elea-uldtingimused-2015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rgo.ee/biznies-kliientam/strakhovaniie-otvietstviennosti-1/strakhovaniie-otvietstviennosti-ekspieditorov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www.ergo.ee/files/Ekspediitori_vastutuskindlustuse_tingimused_KT.0643.10_RUS.pdf" TargetMode="External"/><Relationship Id="rId7" Type="http://schemas.openxmlformats.org/officeDocument/2006/relationships/hyperlink" Target="https://www.elea.ee/%D0%BE%D0%B1%D1%89%D0%B8%D0%B5-%D1%83%D1%81%D0%BB%D0%BE%D0%B2%D0%B8%D1%8F-elea/?lang=ru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://www.tis-gdv.de/" TargetMode="External"/><Relationship Id="rId1" Type="http://schemas.openxmlformats.org/officeDocument/2006/relationships/hyperlink" Target="http://crystal.lloyds.com/Search" TargetMode="External"/><Relationship Id="rId6" Type="http://schemas.openxmlformats.org/officeDocument/2006/relationships/hyperlink" Target="https://www.elea.ee/%d0%be%d0%b1%d1%89%d0%b8%d0%b5-%d0%bf%d1%80%d0%b0%d0%b2%d0%b8%d0%bb%d0%b0-%d0%b4%d0%b5%d1%80%d0%b6%d0%b0%d1%82%d0%b5%d0%bb%d0%b5%d0%b9-%d1%81%d0%ba%d0%bb%d0%b0%d0%b4%d0%be%d0%b2-elea/?lang=ru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inforegister.ee/ru" TargetMode="External"/><Relationship Id="rId10" Type="http://schemas.openxmlformats.org/officeDocument/2006/relationships/hyperlink" Target="https://www.ergo.ee/arikliendile/vastutuskindlustus/autovedaja-vastutuskindlustus/kauba-veoks-vastuvotmise-juhised" TargetMode="External"/><Relationship Id="rId4" Type="http://schemas.openxmlformats.org/officeDocument/2006/relationships/hyperlink" Target="http://agency.lloyds.com/map" TargetMode="External"/><Relationship Id="rId9" Type="http://schemas.openxmlformats.org/officeDocument/2006/relationships/hyperlink" Target="https://v1.juristaitab.ee/ru/zakonodatelstvo/obyazatelstvenno-pravovoy-zakon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a.ee/general-conditions-of-elfa/?lang=en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://www.tis-gdv.de/" TargetMode="External"/><Relationship Id="rId7" Type="http://schemas.openxmlformats.org/officeDocument/2006/relationships/hyperlink" Target="https://www.elea.ee/elfas-general-terms-and-conditions-for-warehousekeepers-2/?lang=en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riigiteataja.ee/en/eli/ee/528062018003/consolide/current" TargetMode="External"/><Relationship Id="rId1" Type="http://schemas.openxmlformats.org/officeDocument/2006/relationships/hyperlink" Target="https://crystal.lloyds.com/Search" TargetMode="External"/><Relationship Id="rId6" Type="http://schemas.openxmlformats.org/officeDocument/2006/relationships/hyperlink" Target="https://www.inforegister.ee/en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agency.lloyds.com/map" TargetMode="External"/><Relationship Id="rId10" Type="http://schemas.openxmlformats.org/officeDocument/2006/relationships/hyperlink" Target="https://www.riigiteataja.ee/en/eli/ee/507022018004/consolide/current" TargetMode="External"/><Relationship Id="rId4" Type="http://schemas.openxmlformats.org/officeDocument/2006/relationships/hyperlink" Target="https://www.ergo.ee/files/Ekspediitori_vastutuskindlustuse_tingimused_KT.0643.10_ENG.pdf" TargetMode="External"/><Relationship Id="rId9" Type="http://schemas.openxmlformats.org/officeDocument/2006/relationships/hyperlink" Target="https://www.ergo.ee/corporate-clients/liability-insurance-1/freight-forwarders-liability-insurance" TargetMode="Externa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showGridLines="0" tabSelected="1" zoomScaleNormal="100" workbookViewId="0">
      <selection activeCell="D15" sqref="D15:G15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33203125" style="16" customWidth="1"/>
    <col min="4" max="4" width="19.33203125" style="16" customWidth="1"/>
    <col min="5" max="5" width="12.5546875" style="16" bestFit="1" customWidth="1"/>
    <col min="6" max="6" width="21" style="16" customWidth="1"/>
    <col min="7" max="7" width="19.33203125" style="16" customWidth="1"/>
    <col min="8" max="8" width="5.33203125" style="4" customWidth="1"/>
    <col min="9" max="9" width="13.5546875" style="5" customWidth="1"/>
    <col min="10" max="10" width="17.88671875" style="5" customWidth="1"/>
    <col min="11" max="11" width="17" style="5" bestFit="1" customWidth="1"/>
    <col min="12" max="12" width="41.109375" style="5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27" customFormat="1" ht="9.6" x14ac:dyDescent="0.25">
      <c r="B2" s="163" t="s">
        <v>9</v>
      </c>
      <c r="C2" s="163"/>
      <c r="E2" s="163"/>
      <c r="F2" s="163"/>
      <c r="G2" s="178"/>
      <c r="H2" s="93"/>
      <c r="I2" s="155"/>
      <c r="J2" s="171"/>
      <c r="L2" s="62"/>
      <c r="M2" s="62"/>
      <c r="N2" s="62"/>
      <c r="O2" s="62"/>
      <c r="P2" s="62"/>
      <c r="Q2" s="62"/>
    </row>
    <row r="3" spans="1:18" s="35" customFormat="1" ht="9.6" x14ac:dyDescent="0.25">
      <c r="B3" s="93" t="s">
        <v>2</v>
      </c>
      <c r="C3" s="156" t="s">
        <v>251</v>
      </c>
      <c r="E3" s="161" t="s">
        <v>5</v>
      </c>
      <c r="F3" s="156">
        <v>10017013</v>
      </c>
      <c r="G3" s="178"/>
      <c r="H3" s="93"/>
      <c r="I3" s="155"/>
      <c r="J3" s="171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4</v>
      </c>
      <c r="C4" s="160">
        <v>6106500</v>
      </c>
      <c r="D4" s="159"/>
      <c r="E4" s="162" t="s">
        <v>3</v>
      </c>
      <c r="F4" s="158" t="s">
        <v>242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68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29</v>
      </c>
      <c r="C6" s="97"/>
      <c r="D6" s="97"/>
      <c r="E6" s="97"/>
      <c r="F6" s="97"/>
      <c r="G6" s="97"/>
      <c r="H6" s="28"/>
      <c r="I6" s="29"/>
      <c r="J6" s="98" t="s">
        <v>49</v>
      </c>
      <c r="K6" s="7"/>
      <c r="L6" s="30"/>
      <c r="M6" s="18"/>
      <c r="N6" s="18"/>
      <c r="O6" s="18"/>
      <c r="P6" s="18"/>
      <c r="Q6" s="18"/>
    </row>
    <row r="7" spans="1:18" s="35" customFormat="1" ht="9.75" customHeight="1" x14ac:dyDescent="0.25">
      <c r="B7" s="93" t="s">
        <v>54</v>
      </c>
      <c r="C7" s="93"/>
      <c r="D7" s="93"/>
      <c r="E7" s="93"/>
      <c r="F7" s="93"/>
      <c r="G7" s="93"/>
      <c r="H7" s="34"/>
      <c r="J7" s="175" t="s">
        <v>50</v>
      </c>
      <c r="K7" s="80"/>
      <c r="L7" s="80"/>
      <c r="M7" s="80"/>
      <c r="N7" s="80"/>
      <c r="O7" s="80"/>
      <c r="P7" s="80"/>
      <c r="Q7" s="80"/>
      <c r="R7" s="80"/>
    </row>
    <row r="8" spans="1:18" s="35" customFormat="1" ht="11.25" customHeight="1" x14ac:dyDescent="0.25">
      <c r="B8" s="93" t="s">
        <v>55</v>
      </c>
      <c r="C8" s="93"/>
      <c r="D8" s="93"/>
      <c r="E8" s="93"/>
      <c r="F8" s="93"/>
      <c r="G8" s="93"/>
      <c r="H8" s="34"/>
      <c r="J8" s="176" t="s">
        <v>51</v>
      </c>
      <c r="K8" s="8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K9" s="156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0</v>
      </c>
      <c r="C10" s="25"/>
      <c r="D10" s="25"/>
      <c r="E10" s="25"/>
      <c r="F10" s="25"/>
      <c r="G10" s="25"/>
      <c r="H10" s="31"/>
      <c r="J10" s="16"/>
      <c r="K10" s="99"/>
      <c r="L10" s="32"/>
    </row>
    <row r="11" spans="1:18" ht="15" customHeight="1" x14ac:dyDescent="0.25">
      <c r="B11" s="77" t="s">
        <v>1</v>
      </c>
      <c r="C11" s="177"/>
      <c r="D11" s="177"/>
      <c r="E11" s="177"/>
      <c r="F11" s="23" t="s">
        <v>5</v>
      </c>
      <c r="G11" s="78"/>
      <c r="H11" s="31"/>
      <c r="I11" s="50" t="str">
        <f>IF(D15="","",IF(G11="",I93,""))</f>
        <v/>
      </c>
      <c r="J11" s="16"/>
    </row>
    <row r="12" spans="1:18" ht="15" customHeight="1" x14ac:dyDescent="0.25">
      <c r="B12" s="7" t="s">
        <v>2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84" t="s">
        <v>3</v>
      </c>
      <c r="C13" s="185"/>
      <c r="D13" s="185"/>
      <c r="E13" s="185"/>
      <c r="F13" s="46" t="s">
        <v>4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6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30</v>
      </c>
      <c r="C15" s="40"/>
      <c r="D15" s="191"/>
      <c r="E15" s="191"/>
      <c r="F15" s="191"/>
      <c r="G15" s="191"/>
      <c r="H15" s="20"/>
      <c r="I15" s="51" t="s">
        <v>41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43</v>
      </c>
      <c r="C16" s="100"/>
      <c r="D16" s="124">
        <f ca="1">I62-1</f>
        <v>2022</v>
      </c>
      <c r="E16" s="168"/>
      <c r="F16" s="22" t="str">
        <f ca="1">"prognoos "&amp;I62</f>
        <v>prognoos 2023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30" customHeight="1" thickBot="1" x14ac:dyDescent="0.3">
      <c r="B17" s="190" t="s">
        <v>42</v>
      </c>
      <c r="C17" s="190"/>
      <c r="D17" s="192"/>
      <c r="E17" s="192"/>
      <c r="F17" s="192"/>
      <c r="G17" s="192"/>
      <c r="I17" s="169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38</v>
      </c>
      <c r="C18" s="38"/>
      <c r="D18" s="186"/>
      <c r="E18" s="186"/>
      <c r="F18" s="186"/>
      <c r="G18" s="186"/>
      <c r="H18" s="20"/>
      <c r="I18" s="51" t="s">
        <v>24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66</v>
      </c>
      <c r="C19" s="40"/>
      <c r="D19" s="185"/>
      <c r="E19" s="185"/>
      <c r="F19" s="185"/>
      <c r="G19" s="185"/>
      <c r="H19" s="20"/>
      <c r="I19" s="51" t="s">
        <v>72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30" customHeight="1" x14ac:dyDescent="0.25">
      <c r="B20" s="101" t="s">
        <v>21</v>
      </c>
      <c r="C20" s="101"/>
      <c r="D20" s="193"/>
      <c r="E20" s="193"/>
      <c r="F20" s="193"/>
      <c r="G20" s="193"/>
      <c r="H20" s="20"/>
      <c r="I20" s="123" t="s">
        <v>71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69</v>
      </c>
      <c r="C21" s="96"/>
      <c r="D21" s="95"/>
      <c r="E21" s="95" t="s">
        <v>12</v>
      </c>
      <c r="F21" s="122"/>
      <c r="G21" s="95"/>
    </row>
    <row r="22" spans="2:17" s="55" customFormat="1" ht="15" customHeight="1" x14ac:dyDescent="0.25">
      <c r="B22" s="54" t="str">
        <f>I85</f>
        <v>sõidukid</v>
      </c>
      <c r="C22" s="54"/>
      <c r="D22" s="45">
        <v>0</v>
      </c>
      <c r="E22" s="177"/>
      <c r="F22" s="177"/>
      <c r="G22" s="177"/>
      <c r="H22" s="56"/>
      <c r="I22" s="123" t="s">
        <v>25</v>
      </c>
    </row>
    <row r="23" spans="2:17" s="55" customFormat="1" ht="15" customHeight="1" x14ac:dyDescent="0.25">
      <c r="B23" s="54" t="str">
        <f t="shared" ref="B23:B28" si="0">I86</f>
        <v>temperatuurinõudega veosed</v>
      </c>
      <c r="C23" s="54"/>
      <c r="D23" s="45">
        <v>0</v>
      </c>
      <c r="E23" s="177"/>
      <c r="F23" s="177"/>
      <c r="G23" s="177"/>
      <c r="I23" s="39" t="s">
        <v>63</v>
      </c>
    </row>
    <row r="24" spans="2:17" s="55" customFormat="1" ht="15" customHeight="1" x14ac:dyDescent="0.25">
      <c r="B24" s="54" t="str">
        <f t="shared" si="0"/>
        <v>klaas, kiviplaat vm purunev</v>
      </c>
      <c r="C24" s="54"/>
      <c r="D24" s="45">
        <v>0</v>
      </c>
      <c r="E24" s="177"/>
      <c r="F24" s="177"/>
      <c r="G24" s="177"/>
      <c r="H24" s="57"/>
      <c r="I24" s="39" t="s">
        <v>74</v>
      </c>
    </row>
    <row r="25" spans="2:17" s="55" customFormat="1" ht="15" customHeight="1" x14ac:dyDescent="0.25">
      <c r="B25" s="54" t="str">
        <f t="shared" si="0"/>
        <v>elektroonika, arvutikaubad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 t="shared" si="0"/>
        <v>alkohol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 t="shared" si="0"/>
        <v>ohtlikud, ADR, nt kütus</v>
      </c>
      <c r="C27" s="54"/>
      <c r="D27" s="45">
        <v>0</v>
      </c>
      <c r="E27" s="177"/>
      <c r="F27" s="177"/>
      <c r="G27" s="177"/>
      <c r="H27" s="58"/>
      <c r="I27" s="59"/>
    </row>
    <row r="28" spans="2:17" s="55" customFormat="1" ht="15" customHeight="1" thickBot="1" x14ac:dyDescent="0.3">
      <c r="B28" s="54" t="str">
        <f t="shared" si="0"/>
        <v>muu suurema riskiga kaup</v>
      </c>
      <c r="C28" s="60"/>
      <c r="D28" s="47">
        <v>0</v>
      </c>
      <c r="E28" s="183"/>
      <c r="F28" s="183"/>
      <c r="G28" s="183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45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44</v>
      </c>
      <c r="C30" s="54"/>
      <c r="D30" s="187"/>
      <c r="E30" s="187"/>
      <c r="F30" s="54" t="str">
        <f>IF(D30=I73,I75,"")</f>
        <v/>
      </c>
      <c r="G30" s="54"/>
      <c r="H30" s="57"/>
      <c r="I30" s="39" t="s">
        <v>151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IF(D30=I73,"Laoteenuse käive "&amp;I62,"")</f>
        <v/>
      </c>
      <c r="G32" s="86"/>
      <c r="H32" s="20"/>
      <c r="I32" s="39" t="s">
        <v>47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23</v>
      </c>
      <c r="C33" s="117"/>
      <c r="D33" s="118"/>
      <c r="E33" s="118"/>
      <c r="F33" s="118"/>
      <c r="G33" s="118"/>
      <c r="I33" s="148" t="s">
        <v>207</v>
      </c>
      <c r="J33" s="120"/>
      <c r="K33" s="119"/>
      <c r="L33" s="119"/>
      <c r="M33" s="119"/>
      <c r="N33" s="119"/>
      <c r="O33" s="119"/>
      <c r="P33" s="119"/>
      <c r="Q33" s="119"/>
    </row>
    <row r="34" spans="2:18" ht="15" customHeight="1" x14ac:dyDescent="0.25">
      <c r="B34" s="1" t="s">
        <v>35</v>
      </c>
      <c r="C34" s="17"/>
      <c r="D34" s="43"/>
      <c r="E34" s="7" t="s">
        <v>36</v>
      </c>
      <c r="F34" s="22" t="s">
        <v>19</v>
      </c>
      <c r="G34" s="87">
        <v>50000</v>
      </c>
      <c r="J34" s="17"/>
      <c r="K34" s="21"/>
      <c r="L34" s="21"/>
      <c r="M34" s="21"/>
    </row>
    <row r="35" spans="2:18" ht="15" customHeight="1" thickBot="1" x14ac:dyDescent="0.3">
      <c r="B35" s="88" t="s">
        <v>18</v>
      </c>
      <c r="C35" s="40"/>
      <c r="D35" s="44">
        <v>50000</v>
      </c>
      <c r="E35" s="41"/>
      <c r="F35" s="42" t="s">
        <v>22</v>
      </c>
      <c r="G35" s="89"/>
      <c r="I35" s="39" t="s">
        <v>62</v>
      </c>
      <c r="J35" s="17"/>
      <c r="K35" s="21"/>
      <c r="L35" s="21"/>
      <c r="M35" s="21"/>
    </row>
    <row r="36" spans="2:18" s="115" customFormat="1" ht="15" customHeight="1" x14ac:dyDescent="0.25">
      <c r="B36" s="116" t="s">
        <v>148</v>
      </c>
      <c r="C36" s="117"/>
      <c r="D36" s="118"/>
      <c r="E36" s="118"/>
      <c r="F36" s="118"/>
      <c r="G36" s="118"/>
      <c r="I36" s="39" t="s">
        <v>73</v>
      </c>
      <c r="J36" s="120"/>
      <c r="K36" s="119"/>
      <c r="L36" s="119"/>
      <c r="M36" s="119"/>
      <c r="N36" s="119"/>
      <c r="O36" s="119"/>
      <c r="P36" s="119"/>
      <c r="Q36" s="119"/>
    </row>
    <row r="37" spans="2:18" s="55" customFormat="1" ht="15" customHeight="1" x14ac:dyDescent="0.25">
      <c r="B37" s="54"/>
      <c r="C37" s="61" t="s">
        <v>31</v>
      </c>
      <c r="D37" s="146">
        <v>0</v>
      </c>
      <c r="E37" s="54"/>
      <c r="F37" s="61" t="s">
        <v>32</v>
      </c>
      <c r="G37" s="146">
        <v>0</v>
      </c>
      <c r="H37" s="56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33</v>
      </c>
      <c r="D38" s="102">
        <v>0</v>
      </c>
      <c r="E38" s="54"/>
      <c r="F38" s="61" t="s">
        <v>34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03" t="s">
        <v>150</v>
      </c>
      <c r="C39" s="104"/>
      <c r="D39" s="189"/>
      <c r="E39" s="189"/>
      <c r="F39" s="189"/>
      <c r="G39" s="189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75</v>
      </c>
      <c r="C40" s="37"/>
      <c r="D40" s="177"/>
      <c r="E40" s="177"/>
      <c r="F40" s="177"/>
      <c r="G40" s="177"/>
      <c r="I40" s="16"/>
      <c r="J40" s="17"/>
      <c r="L40" s="1"/>
      <c r="M40" s="1"/>
      <c r="N40" s="1"/>
      <c r="O40" s="1"/>
      <c r="P40" s="1"/>
      <c r="Q40" s="1"/>
    </row>
    <row r="41" spans="2:18" ht="30" customHeight="1" thickBot="1" x14ac:dyDescent="0.3">
      <c r="B41" s="188" t="s">
        <v>149</v>
      </c>
      <c r="C41" s="188"/>
      <c r="D41" s="183"/>
      <c r="E41" s="183"/>
      <c r="F41" s="183"/>
      <c r="G41" s="183"/>
      <c r="I41" s="16"/>
      <c r="J41" s="1"/>
      <c r="K41" s="1"/>
      <c r="L41" s="1"/>
      <c r="M41" s="1"/>
      <c r="N41" s="1"/>
      <c r="O41" s="1"/>
      <c r="P41" s="1"/>
      <c r="Q41" s="1"/>
    </row>
    <row r="42" spans="2:18" s="10" customFormat="1" ht="10.199999999999999" x14ac:dyDescent="0.25">
      <c r="B42" s="182" t="s">
        <v>7</v>
      </c>
      <c r="C42" s="182"/>
      <c r="D42" s="182"/>
      <c r="E42" s="182"/>
      <c r="F42" s="182"/>
      <c r="G42" s="182"/>
      <c r="J42" s="49"/>
      <c r="K42" s="49"/>
      <c r="L42" s="49"/>
      <c r="M42" s="49"/>
      <c r="N42" s="49"/>
      <c r="O42" s="49"/>
      <c r="P42" s="49"/>
      <c r="Q42" s="49"/>
    </row>
    <row r="43" spans="2:18" s="33" customFormat="1" ht="9.6" x14ac:dyDescent="0.2">
      <c r="B43" s="181" t="s">
        <v>57</v>
      </c>
      <c r="C43" s="181"/>
      <c r="D43" s="181"/>
      <c r="E43" s="181"/>
      <c r="F43" s="181"/>
      <c r="G43" s="181"/>
      <c r="I43" s="82"/>
    </row>
    <row r="44" spans="2:18" s="35" customFormat="1" ht="9.6" x14ac:dyDescent="0.25">
      <c r="B44" s="181" t="s">
        <v>56</v>
      </c>
      <c r="C44" s="181"/>
      <c r="D44" s="181"/>
      <c r="E44" s="181"/>
      <c r="F44" s="181"/>
      <c r="G44" s="181"/>
      <c r="H44" s="34"/>
      <c r="I44" s="174" t="str">
        <f>IF(D39=0,"",I100)</f>
        <v/>
      </c>
      <c r="K44" s="80"/>
      <c r="L44" s="80"/>
      <c r="M44" s="80"/>
      <c r="N44" s="80"/>
      <c r="O44" s="80"/>
      <c r="P44" s="80"/>
      <c r="Q44" s="80"/>
      <c r="R44" s="80" t="s">
        <v>68</v>
      </c>
    </row>
    <row r="45" spans="2:18" s="35" customFormat="1" ht="10.199999999999999" thickBot="1" x14ac:dyDescent="0.3">
      <c r="B45" s="83" t="s">
        <v>11</v>
      </c>
      <c r="C45" s="48"/>
      <c r="D45" s="83" t="s">
        <v>53</v>
      </c>
      <c r="E45" s="48"/>
      <c r="F45" s="83"/>
      <c r="G45" s="79" t="s">
        <v>52</v>
      </c>
      <c r="H45" s="34"/>
      <c r="I45" s="33"/>
      <c r="J45" s="62"/>
      <c r="K45" s="62"/>
      <c r="L45" s="62"/>
      <c r="M45" s="62"/>
      <c r="N45" s="62"/>
      <c r="O45" s="62"/>
      <c r="P45" s="62"/>
      <c r="Q45" s="62"/>
    </row>
    <row r="46" spans="2:18" ht="15" customHeight="1" x14ac:dyDescent="0.25">
      <c r="B46" s="25" t="s">
        <v>0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1"/>
      <c r="L46" s="1"/>
      <c r="M46" s="1"/>
      <c r="N46" s="1"/>
      <c r="O46" s="1"/>
      <c r="P46" s="1"/>
      <c r="Q46" s="1"/>
    </row>
    <row r="47" spans="2:18" ht="15" customHeight="1" x14ac:dyDescent="0.25">
      <c r="B47" s="20" t="s">
        <v>1</v>
      </c>
      <c r="C47" s="179"/>
      <c r="D47" s="179"/>
      <c r="E47" s="27"/>
      <c r="F47" s="27"/>
      <c r="G47" s="91"/>
    </row>
    <row r="48" spans="2:18" ht="15" customHeight="1" x14ac:dyDescent="0.25">
      <c r="B48" s="20" t="s">
        <v>8</v>
      </c>
      <c r="C48" s="180"/>
      <c r="D48" s="180"/>
      <c r="E48" s="27"/>
      <c r="F48" s="27"/>
      <c r="G48" s="91"/>
      <c r="I48" s="39" t="s">
        <v>48</v>
      </c>
    </row>
    <row r="49" spans="1:17" s="35" customFormat="1" ht="9.6" x14ac:dyDescent="0.25">
      <c r="E49" s="93"/>
      <c r="F49" s="93"/>
      <c r="H49" s="93"/>
      <c r="I49" s="33"/>
      <c r="J49" s="80"/>
      <c r="K49" s="80"/>
      <c r="L49" s="80"/>
      <c r="M49" s="80"/>
      <c r="N49" s="80"/>
      <c r="O49" s="80"/>
      <c r="P49" s="80"/>
      <c r="Q49" s="80"/>
    </row>
    <row r="50" spans="1:17" s="35" customFormat="1" ht="9.6" x14ac:dyDescent="0.25">
      <c r="B50" s="156" t="s">
        <v>246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2" customFormat="1" ht="10.199999999999999" x14ac:dyDescent="0.25">
      <c r="B51" s="3"/>
      <c r="C51" s="3"/>
      <c r="D51" s="3"/>
      <c r="E51" s="3"/>
      <c r="F51" s="3"/>
      <c r="G51" s="3"/>
      <c r="H51" s="4"/>
      <c r="I51" s="10"/>
      <c r="J51" s="5"/>
      <c r="K51" s="6"/>
      <c r="L51" s="6"/>
      <c r="M51" s="6"/>
      <c r="N51" s="6"/>
      <c r="O51" s="6"/>
      <c r="P51" s="6"/>
      <c r="Q51" s="6"/>
    </row>
    <row r="52" spans="1:17" s="2" customFormat="1" ht="10.199999999999999" x14ac:dyDescent="0.25">
      <c r="A52" s="3"/>
      <c r="B52" s="3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0.199999999999999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0.199999999999999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0.199999999999999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0.199999999999999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0.199999999999999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0.199999999999999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/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customHeight="1" x14ac:dyDescent="0.25">
      <c r="B64" s="3"/>
      <c r="C64" s="3"/>
      <c r="D64" s="3"/>
      <c r="E64" s="3"/>
      <c r="F64" s="3"/>
      <c r="G64" s="3"/>
      <c r="H64" s="4"/>
      <c r="I64" s="8" t="s">
        <v>61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customHeight="1" x14ac:dyDescent="0.25">
      <c r="B65" s="3"/>
      <c r="C65" s="3"/>
      <c r="D65" s="3"/>
      <c r="E65" s="3"/>
      <c r="F65" s="3"/>
      <c r="G65" s="3"/>
      <c r="H65" s="4"/>
      <c r="I65" s="8" t="s">
        <v>40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customHeight="1" x14ac:dyDescent="0.25">
      <c r="H67" s="9"/>
      <c r="I67" s="8" t="s">
        <v>253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customHeight="1" x14ac:dyDescent="0.25">
      <c r="H68" s="9"/>
      <c r="I68" s="8" t="s">
        <v>255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customHeight="1" x14ac:dyDescent="0.25">
      <c r="H69" s="9"/>
      <c r="I69" s="8" t="s">
        <v>254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customHeight="1" x14ac:dyDescent="0.25">
      <c r="H70" s="9"/>
      <c r="I70" s="8" t="s">
        <v>260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customHeight="1" x14ac:dyDescent="0.25">
      <c r="H71" s="9"/>
      <c r="I71" s="8" t="s">
        <v>252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customHeight="1" x14ac:dyDescent="0.25">
      <c r="H73" s="4"/>
      <c r="I73" s="15" t="s">
        <v>153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customHeight="1" x14ac:dyDescent="0.25">
      <c r="F74" s="12"/>
      <c r="G74" s="12"/>
      <c r="H74" s="4"/>
      <c r="I74" s="15" t="s">
        <v>152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customHeight="1" x14ac:dyDescent="0.25">
      <c r="H75" s="9"/>
      <c r="I75" s="8" t="s">
        <v>39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customHeight="1" x14ac:dyDescent="0.25">
      <c r="B76" s="66"/>
      <c r="C76" s="67"/>
      <c r="D76" s="68"/>
      <c r="F76" s="70"/>
      <c r="G76" s="70"/>
      <c r="I76" s="8" t="s">
        <v>37</v>
      </c>
    </row>
    <row r="77" spans="2:17" s="12" customFormat="1" ht="12.6" customHeight="1" x14ac:dyDescent="0.25">
      <c r="H77" s="9"/>
      <c r="I77" s="8" t="s">
        <v>155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customHeight="1" x14ac:dyDescent="0.25">
      <c r="B80" s="71"/>
      <c r="C80" s="72"/>
      <c r="D80" s="73"/>
      <c r="F80" s="70"/>
      <c r="G80" s="70"/>
      <c r="I80" s="63" t="s">
        <v>17</v>
      </c>
    </row>
    <row r="81" spans="2:17" s="55" customFormat="1" ht="14.25" customHeight="1" x14ac:dyDescent="0.25">
      <c r="B81" s="71"/>
      <c r="C81" s="72"/>
      <c r="D81" s="73"/>
      <c r="F81" s="70"/>
      <c r="G81" s="70"/>
      <c r="I81" s="63" t="s">
        <v>26</v>
      </c>
    </row>
    <row r="82" spans="2:17" s="55" customFormat="1" ht="14.25" customHeight="1" x14ac:dyDescent="0.25">
      <c r="B82" s="71"/>
      <c r="C82" s="72"/>
      <c r="D82" s="73"/>
      <c r="F82" s="70"/>
      <c r="G82" s="70"/>
      <c r="I82" s="63" t="s">
        <v>27</v>
      </c>
    </row>
    <row r="83" spans="2:17" s="55" customFormat="1" ht="14.25" customHeight="1" x14ac:dyDescent="0.25">
      <c r="B83" s="71"/>
      <c r="C83" s="72"/>
      <c r="D83" s="73"/>
      <c r="F83" s="70"/>
      <c r="G83" s="70"/>
      <c r="I83" s="63" t="s">
        <v>28</v>
      </c>
    </row>
    <row r="84" spans="2:17" s="2" customFormat="1" ht="12.6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customHeight="1" x14ac:dyDescent="0.25">
      <c r="I85" s="36" t="s">
        <v>14</v>
      </c>
      <c r="J85" s="36">
        <f t="shared" ref="J85:J91" si="1">IF(D22=$I$79,0,1)</f>
        <v>0</v>
      </c>
    </row>
    <row r="86" spans="2:17" ht="12.6" customHeight="1" x14ac:dyDescent="0.25">
      <c r="I86" s="36" t="s">
        <v>64</v>
      </c>
      <c r="J86" s="36">
        <f t="shared" si="1"/>
        <v>0</v>
      </c>
    </row>
    <row r="87" spans="2:17" ht="12.6" customHeight="1" x14ac:dyDescent="0.25">
      <c r="I87" s="36" t="s">
        <v>20</v>
      </c>
      <c r="J87" s="36">
        <f t="shared" si="1"/>
        <v>0</v>
      </c>
    </row>
    <row r="88" spans="2:17" ht="12.6" customHeight="1" x14ac:dyDescent="0.25">
      <c r="I88" s="36" t="s">
        <v>16</v>
      </c>
      <c r="J88" s="36">
        <f t="shared" si="1"/>
        <v>0</v>
      </c>
    </row>
    <row r="89" spans="2:17" ht="12.6" customHeight="1" x14ac:dyDescent="0.25">
      <c r="I89" s="36" t="s">
        <v>13</v>
      </c>
      <c r="J89" s="36">
        <f t="shared" si="1"/>
        <v>0</v>
      </c>
    </row>
    <row r="90" spans="2:17" ht="12.6" customHeight="1" x14ac:dyDescent="0.25">
      <c r="I90" s="36" t="s">
        <v>15</v>
      </c>
      <c r="J90" s="36">
        <f t="shared" si="1"/>
        <v>0</v>
      </c>
    </row>
    <row r="91" spans="2:17" ht="12.6" customHeight="1" x14ac:dyDescent="0.25">
      <c r="I91" s="36" t="s">
        <v>65</v>
      </c>
      <c r="J91" s="36">
        <f t="shared" si="1"/>
        <v>0</v>
      </c>
    </row>
    <row r="93" spans="2:17" s="2" customFormat="1" ht="12.6" customHeight="1" x14ac:dyDescent="0.25">
      <c r="H93" s="4"/>
      <c r="I93" s="15" t="s">
        <v>10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customHeight="1" x14ac:dyDescent="0.25">
      <c r="H94" s="4"/>
      <c r="I94" s="15" t="s">
        <v>46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customHeight="1" x14ac:dyDescent="0.25">
      <c r="H95" s="4"/>
      <c r="I95" s="8" t="s">
        <v>60</v>
      </c>
      <c r="J95" s="13"/>
      <c r="K95" s="14"/>
      <c r="L95" s="6"/>
      <c r="M95" s="6"/>
      <c r="N95" s="6"/>
      <c r="O95" s="6"/>
      <c r="P95" s="6"/>
      <c r="Q95" s="6"/>
    </row>
    <row r="96" spans="2:17" s="2" customFormat="1" ht="12.6" customHeight="1" x14ac:dyDescent="0.25">
      <c r="H96" s="4"/>
      <c r="I96" s="8" t="s">
        <v>70</v>
      </c>
      <c r="J96" s="13"/>
      <c r="K96" s="14"/>
      <c r="L96" s="6"/>
      <c r="M96" s="6"/>
      <c r="N96" s="6"/>
      <c r="O96" s="6"/>
      <c r="P96" s="6"/>
      <c r="Q96" s="6"/>
    </row>
    <row r="97" spans="5:18" s="2" customFormat="1" ht="12.6" customHeight="1" x14ac:dyDescent="0.25">
      <c r="H97" s="4"/>
      <c r="I97" s="8" t="s">
        <v>240</v>
      </c>
      <c r="J97" s="13"/>
      <c r="K97" s="14"/>
      <c r="L97" s="6"/>
      <c r="M97" s="6"/>
      <c r="N97" s="6"/>
      <c r="O97" s="6"/>
      <c r="P97" s="6"/>
      <c r="Q97" s="6"/>
    </row>
    <row r="98" spans="5:18" s="2" customFormat="1" ht="12.6" customHeight="1" x14ac:dyDescent="0.25">
      <c r="H98" s="4"/>
      <c r="I98" s="36" t="s">
        <v>67</v>
      </c>
      <c r="J98" s="13"/>
      <c r="K98" s="14"/>
      <c r="L98" s="6"/>
      <c r="M98" s="6"/>
      <c r="N98" s="6"/>
      <c r="O98" s="6"/>
      <c r="P98" s="6"/>
      <c r="Q98" s="6"/>
    </row>
    <row r="99" spans="5:18" s="2" customFormat="1" ht="12.6" customHeight="1" x14ac:dyDescent="0.25">
      <c r="H99" s="4"/>
      <c r="I99" s="8" t="s">
        <v>154</v>
      </c>
      <c r="J99" s="13"/>
      <c r="K99" s="14"/>
      <c r="L99" s="6"/>
      <c r="M99" s="6"/>
      <c r="N99" s="6"/>
      <c r="O99" s="6"/>
      <c r="P99" s="6"/>
      <c r="Q99" s="6"/>
    </row>
    <row r="100" spans="5:18" ht="12.75" customHeight="1" x14ac:dyDescent="0.25">
      <c r="I100" s="8" t="s">
        <v>58</v>
      </c>
      <c r="J100" s="13"/>
      <c r="K100" s="13"/>
      <c r="L100" s="13"/>
      <c r="R100" s="5"/>
    </row>
    <row r="101" spans="5:18" ht="12.75" customHeight="1" x14ac:dyDescent="0.25">
      <c r="I101" s="8" t="s">
        <v>59</v>
      </c>
      <c r="J101" s="13"/>
      <c r="K101" s="13"/>
      <c r="L101" s="13"/>
      <c r="R101" s="5"/>
    </row>
    <row r="103" spans="5:18" ht="12.6" customHeight="1" x14ac:dyDescent="0.25">
      <c r="E103" s="16" t="s">
        <v>68</v>
      </c>
    </row>
    <row r="106" spans="5:18" ht="12.6" customHeight="1" x14ac:dyDescent="0.25">
      <c r="L106" s="5" t="s">
        <v>68</v>
      </c>
    </row>
  </sheetData>
  <sheetProtection algorithmName="SHA-512" hashValue="jjZi2kgdDgLNFr8qISGIEF5xcag4ez1oI73jCA92GHV/9aYwL4MNnVJ5fR+2yURP6w3cdTEKTheqlD9/tbsJ0Q==" saltValue="v1pd7PrR3rNlB6tmYhbvcw==" spinCount="100000" sheet="1" objects="1" scenarios="1" selectLockedCells="1"/>
  <dataConsolidate/>
  <mergeCells count="29">
    <mergeCell ref="C11:E11"/>
    <mergeCell ref="B17:C17"/>
    <mergeCell ref="D15:G15"/>
    <mergeCell ref="C12:G12"/>
    <mergeCell ref="E22:G22"/>
    <mergeCell ref="D17:G17"/>
    <mergeCell ref="D20:G20"/>
    <mergeCell ref="B41:C41"/>
    <mergeCell ref="D39:G39"/>
    <mergeCell ref="E24:G24"/>
    <mergeCell ref="E25:G25"/>
    <mergeCell ref="E26:G26"/>
    <mergeCell ref="D31:G31"/>
    <mergeCell ref="E23:G23"/>
    <mergeCell ref="G2:G3"/>
    <mergeCell ref="C47:D47"/>
    <mergeCell ref="C48:D48"/>
    <mergeCell ref="B44:G44"/>
    <mergeCell ref="B43:G43"/>
    <mergeCell ref="B42:G42"/>
    <mergeCell ref="D41:G41"/>
    <mergeCell ref="D32:E32"/>
    <mergeCell ref="C13:E13"/>
    <mergeCell ref="D40:G40"/>
    <mergeCell ref="E28:G28"/>
    <mergeCell ref="D19:G19"/>
    <mergeCell ref="D18:G18"/>
    <mergeCell ref="E27:G27"/>
    <mergeCell ref="D30:E30"/>
  </mergeCells>
  <phoneticPr fontId="22" type="noConversion"/>
  <conditionalFormatting sqref="J3">
    <cfRule type="cellIs" dxfId="8" priority="5" stopIfTrue="1" operator="equal">
      <formula>#REF!</formula>
    </cfRule>
  </conditionalFormatting>
  <conditionalFormatting sqref="I38">
    <cfRule type="cellIs" dxfId="7" priority="2" stopIfTrue="1" operator="equal">
      <formula>$I$64</formula>
    </cfRule>
  </conditionalFormatting>
  <conditionalFormatting sqref="J8">
    <cfRule type="cellIs" dxfId="6" priority="1" stopIfTrue="1" operator="equal">
      <formula>#REF!</formula>
    </cfRule>
  </conditionalFormatting>
  <dataValidations count="12">
    <dataValidation type="whole" errorStyle="warning" allowBlank="1" showInputMessage="1" showErrorMessage="1" errorTitle="Kood" error="Eesti jur.isiku registrikood peaks olema 8-kohaline._x000a_Isikukood peaks olema 11-kohaline." sqref="G11" xr:uid="{00000000-0002-0000-0000-000000000000}">
      <formula1>100000</formula1>
      <formula2>100000000000</formula2>
    </dataValidation>
    <dataValidation type="date" errorStyle="warning" allowBlank="1" showInputMessage="1" showErrorMessage="1" errorTitle="pp.kk.aa" error="Kui kirjutad kuupäeva numbritega _x000a_kujul P.K, _x000a_siis paneb praeguse aasta." sqref="D39" xr:uid="{00000000-0002-0000-0000-000001000000}">
      <formula1>TODAY()</formula1>
      <formula2>TODAY() + 100</formula2>
    </dataValidation>
    <dataValidation type="decimal" errorStyle="warning" operator="greaterThan" allowBlank="1" showInputMessage="1" showErrorMessage="1" errorTitle="kujul   XXXXX" error="Palun kasuta ainult numbreid" sqref="G35" xr:uid="{00000000-0002-0000-0000-000002000000}">
      <formula1>500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000-000003000000}">
      <formula1>100</formula1>
    </dataValidation>
    <dataValidation type="list" errorStyle="warning" allowBlank="1" showInputMessage="1" showErrorMessage="1" sqref="J3" xr:uid="{00000000-0002-0000-0000-000004000000}">
      <formula1>$I$67:$I$71</formula1>
    </dataValidation>
    <dataValidation type="list" allowBlank="1" showInputMessage="1" showErrorMessage="1" sqref="D15" xr:uid="{00000000-0002-0000-0000-000005000000}">
      <formula1>$I$67:$I$71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000-000006000000}">
      <formula1>1</formula1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000-000007000000}">
      <formula1>1</formula1>
    </dataValidation>
    <dataValidation type="decimal" errorStyle="warning" allowBlank="1" showInputMessage="1" showErrorMessage="1" errorTitle="0%...100%" error="Palun kirjuta veoliigi osakaal, %" sqref="G37:G38 D37:D38" xr:uid="{00000000-0002-0000-0000-000008000000}">
      <formula1>0%</formula1>
      <formula2>100%</formula2>
    </dataValidation>
    <dataValidation type="list" allowBlank="1" showInputMessage="1" showErrorMessage="1" sqref="D30" xr:uid="{00000000-0002-0000-0000-000009000000}">
      <formula1>$I$73:$I$74</formula1>
    </dataValidation>
    <dataValidation type="list" errorStyle="warning" allowBlank="1" showInputMessage="1" showErrorMessage="1" sqref="J8" xr:uid="{00000000-0002-0000-0000-00000A000000}">
      <formula1>$I$63:$I$67</formula1>
    </dataValidation>
    <dataValidation type="list" errorStyle="warning" allowBlank="1" showInputMessage="1" showErrorMessage="1" sqref="D22:D28" xr:uid="{00000000-0002-0000-0000-00000B000000}">
      <formula1>$I$79:$I$83</formula1>
    </dataValidation>
  </dataValidations>
  <hyperlinks>
    <hyperlink ref="I18" r:id="rId1" display="Lloyd'si info riigiti" xr:uid="{00000000-0004-0000-0000-000000000000}"/>
    <hyperlink ref="I23" r:id="rId2" location="para34" xr:uid="{00000000-0004-0000-0000-000001000000}"/>
    <hyperlink ref="I20" r:id="rId3" display="Transport Information Service (TIS)" xr:uid="{00000000-0004-0000-0000-000002000000}"/>
    <hyperlink ref="I32" r:id="rId4" xr:uid="{00000000-0004-0000-0000-000003000000}"/>
    <hyperlink ref="I22" r:id="rId5" xr:uid="{00000000-0004-0000-0000-000004000000}"/>
    <hyperlink ref="I19" r:id="rId6" display="Lloyd'si agendid kahju korral" xr:uid="{00000000-0004-0000-0000-000005000000}"/>
    <hyperlink ref="I15" r:id="rId7" xr:uid="{00000000-0004-0000-0000-000006000000}"/>
    <hyperlink ref="I30" r:id="rId8" display="ELEA ladustamise üldtingimused" xr:uid="{00000000-0004-0000-0000-000007000000}"/>
    <hyperlink ref="I35" r:id="rId9" xr:uid="{00000000-0004-0000-0000-000008000000}"/>
    <hyperlink ref="I48" r:id="rId10" xr:uid="{00000000-0004-0000-0000-000009000000}"/>
    <hyperlink ref="I36" r:id="rId11" display="Ekspedeerija käsiraamat - Tallinna Tehnikakõrgkool" xr:uid="{00000000-0004-0000-0000-00000A000000}"/>
    <hyperlink ref="I24" r:id="rId12" location="para854" xr:uid="{00000000-0004-0000-0000-00000B000000}"/>
  </hyperlinks>
  <printOptions horizontalCentered="1"/>
  <pageMargins left="0.43307086614173229" right="0.23622047244094491" top="0.47244094488188981" bottom="0.39370078740157483" header="0.39370078740157483" footer="0.78740157480314965"/>
  <pageSetup paperSize="9" orientation="portrait" r:id="rId13"/>
  <headerFooter alignWithMargins="0">
    <oddFooter>&amp;C&amp;"Arial,Bold Italic"&amp;16&amp;KFF0000Palun  saada  avaldus  Exceli  failina.        Ära  prindi.</oddFooter>
  </headerFooter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0"/>
  <sheetViews>
    <sheetView showGridLines="0" zoomScaleNormal="100" workbookViewId="0">
      <selection activeCell="D15" sqref="D15:G15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5546875" style="16" customWidth="1"/>
    <col min="4" max="5" width="17" style="16" customWidth="1"/>
    <col min="6" max="6" width="21" style="16" bestFit="1" customWidth="1"/>
    <col min="7" max="7" width="17" style="16" customWidth="1"/>
    <col min="8" max="8" width="3.6640625" style="4" customWidth="1"/>
    <col min="9" max="9" width="13.5546875" style="5" customWidth="1"/>
    <col min="10" max="10" width="24.6640625" style="5" bestFit="1" customWidth="1"/>
    <col min="11" max="11" width="17" style="5" bestFit="1" customWidth="1"/>
    <col min="12" max="12" width="48.6640625" style="5" bestFit="1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35" customFormat="1" ht="9.6" x14ac:dyDescent="0.25">
      <c r="A2" s="27"/>
      <c r="B2" s="163" t="s">
        <v>9</v>
      </c>
      <c r="C2" s="163"/>
      <c r="D2" s="27"/>
      <c r="E2" s="163"/>
      <c r="F2" s="163"/>
      <c r="G2" s="178"/>
      <c r="H2" s="34"/>
      <c r="I2" s="155"/>
      <c r="J2" s="171"/>
      <c r="L2" s="62"/>
      <c r="M2" s="80"/>
      <c r="N2" s="80"/>
      <c r="O2" s="80"/>
      <c r="P2" s="80"/>
      <c r="Q2" s="80"/>
    </row>
    <row r="3" spans="1:18" s="35" customFormat="1" ht="9.6" x14ac:dyDescent="0.25">
      <c r="B3" s="93" t="s">
        <v>78</v>
      </c>
      <c r="C3" s="156" t="s">
        <v>251</v>
      </c>
      <c r="E3" s="161" t="s">
        <v>80</v>
      </c>
      <c r="F3" s="156">
        <v>10017013</v>
      </c>
      <c r="G3" s="178"/>
      <c r="H3" s="34"/>
      <c r="I3" s="155"/>
      <c r="J3" s="171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115</v>
      </c>
      <c r="C4" s="160" t="s">
        <v>243</v>
      </c>
      <c r="D4" s="159"/>
      <c r="E4" s="162" t="s">
        <v>79</v>
      </c>
      <c r="F4" s="158" t="s">
        <v>242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68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76</v>
      </c>
      <c r="C6" s="97"/>
      <c r="D6" s="97"/>
      <c r="E6" s="97"/>
      <c r="F6" s="97"/>
      <c r="G6" s="97"/>
      <c r="H6" s="28"/>
      <c r="I6" s="29"/>
      <c r="J6" s="98" t="s">
        <v>132</v>
      </c>
      <c r="K6" s="7"/>
      <c r="L6" s="30"/>
      <c r="M6" s="18"/>
      <c r="N6" s="18"/>
      <c r="O6" s="18"/>
      <c r="P6" s="18"/>
      <c r="Q6" s="18"/>
    </row>
    <row r="7" spans="1:18" s="35" customFormat="1" ht="9.6" x14ac:dyDescent="0.25">
      <c r="B7" s="181" t="s">
        <v>94</v>
      </c>
      <c r="C7" s="181"/>
      <c r="D7" s="181"/>
      <c r="E7" s="181"/>
      <c r="F7" s="181"/>
      <c r="G7" s="181"/>
      <c r="H7" s="34"/>
      <c r="J7" s="175" t="s">
        <v>137</v>
      </c>
      <c r="K7" s="156"/>
      <c r="L7" s="80"/>
      <c r="M7" s="80"/>
      <c r="N7" s="80"/>
      <c r="O7" s="80"/>
      <c r="P7" s="80"/>
      <c r="Q7" s="80"/>
      <c r="R7" s="80"/>
    </row>
    <row r="8" spans="1:18" s="35" customFormat="1" ht="9.6" x14ac:dyDescent="0.25">
      <c r="B8" s="181" t="s">
        <v>93</v>
      </c>
      <c r="C8" s="181"/>
      <c r="D8" s="181"/>
      <c r="E8" s="181"/>
      <c r="F8" s="181"/>
      <c r="G8" s="181"/>
      <c r="H8" s="34"/>
      <c r="J8" s="176" t="s">
        <v>138</v>
      </c>
      <c r="K8" s="17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J9" s="80"/>
      <c r="K9" s="80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90</v>
      </c>
      <c r="C10" s="25"/>
      <c r="D10" s="25"/>
      <c r="E10" s="25"/>
      <c r="F10" s="25"/>
      <c r="G10" s="25"/>
      <c r="H10" s="31"/>
      <c r="J10" s="16"/>
      <c r="K10" s="16"/>
      <c r="L10" s="32"/>
    </row>
    <row r="11" spans="1:18" ht="15" customHeight="1" x14ac:dyDescent="0.25">
      <c r="B11" s="77" t="s">
        <v>77</v>
      </c>
      <c r="C11" s="177"/>
      <c r="D11" s="177"/>
      <c r="E11" s="177"/>
      <c r="F11" s="23" t="s">
        <v>80</v>
      </c>
      <c r="G11" s="125"/>
      <c r="H11" s="31"/>
      <c r="I11" s="50" t="str">
        <f>IF(D15="","",IF(G11="",I93,""))</f>
        <v/>
      </c>
      <c r="J11" s="16"/>
      <c r="K11" s="16"/>
    </row>
    <row r="12" spans="1:18" ht="15" customHeight="1" x14ac:dyDescent="0.25">
      <c r="B12" s="7" t="s">
        <v>78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84" t="s">
        <v>79</v>
      </c>
      <c r="C13" s="185"/>
      <c r="D13" s="185"/>
      <c r="E13" s="185"/>
      <c r="F13" s="46" t="s">
        <v>116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114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111</v>
      </c>
      <c r="C15" s="40"/>
      <c r="D15" s="191"/>
      <c r="E15" s="191"/>
      <c r="F15" s="191"/>
      <c r="G15" s="191"/>
      <c r="H15" s="20"/>
      <c r="I15" s="39" t="s">
        <v>112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113</v>
      </c>
      <c r="C16" s="100"/>
      <c r="D16" s="124">
        <f ca="1">I62-1</f>
        <v>2022</v>
      </c>
      <c r="E16" s="43"/>
      <c r="F16" s="22" t="str">
        <f ca="1">"прогноз на "&amp;I62</f>
        <v>прогноз на 2023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26.1" customHeight="1" thickBot="1" x14ac:dyDescent="0.3">
      <c r="B17" s="190" t="s">
        <v>136</v>
      </c>
      <c r="C17" s="190"/>
      <c r="D17" s="192"/>
      <c r="E17" s="192"/>
      <c r="F17" s="192"/>
      <c r="G17" s="192"/>
      <c r="I17" s="50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108</v>
      </c>
      <c r="C18" s="38"/>
      <c r="D18" s="186"/>
      <c r="E18" s="186"/>
      <c r="F18" s="186"/>
      <c r="G18" s="186"/>
      <c r="H18" s="20"/>
      <c r="I18" s="51" t="s">
        <v>109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107</v>
      </c>
      <c r="C19" s="40"/>
      <c r="D19" s="185"/>
      <c r="E19" s="185"/>
      <c r="F19" s="185"/>
      <c r="G19" s="185"/>
      <c r="H19" s="20"/>
      <c r="I19" s="51" t="s">
        <v>110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26.1" customHeight="1" x14ac:dyDescent="0.25">
      <c r="B20" s="101" t="s">
        <v>106</v>
      </c>
      <c r="C20" s="101"/>
      <c r="D20" s="193"/>
      <c r="E20" s="193"/>
      <c r="F20" s="193"/>
      <c r="G20" s="193"/>
      <c r="H20" s="20"/>
      <c r="I20" s="51" t="s">
        <v>134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81</v>
      </c>
      <c r="C21" s="96"/>
      <c r="D21" s="95"/>
      <c r="E21" s="95" t="s">
        <v>139</v>
      </c>
      <c r="F21" s="122"/>
      <c r="G21" s="95"/>
    </row>
    <row r="22" spans="2:17" s="55" customFormat="1" ht="15" customHeight="1" x14ac:dyDescent="0.2">
      <c r="B22" s="54" t="str">
        <f>Заявление!I85</f>
        <v>автомобили</v>
      </c>
      <c r="C22" s="54"/>
      <c r="D22" s="45">
        <v>0</v>
      </c>
      <c r="E22" s="177"/>
      <c r="F22" s="177"/>
      <c r="G22" s="177"/>
      <c r="H22" s="56"/>
      <c r="I22" s="141" t="s">
        <v>125</v>
      </c>
    </row>
    <row r="23" spans="2:17" s="55" customFormat="1" ht="15" customHeight="1" x14ac:dyDescent="0.25">
      <c r="B23" s="54" t="str">
        <f>Заявление!I86</f>
        <v>рефрижираторные</v>
      </c>
      <c r="C23" s="54"/>
      <c r="D23" s="45">
        <v>0</v>
      </c>
      <c r="E23" s="177"/>
      <c r="F23" s="177"/>
      <c r="G23" s="177"/>
    </row>
    <row r="24" spans="2:17" s="55" customFormat="1" ht="15" customHeight="1" x14ac:dyDescent="0.25">
      <c r="B24" s="54" t="str">
        <f>Заявление!I87</f>
        <v>стекло и т.п. бьющиеся</v>
      </c>
      <c r="C24" s="54"/>
      <c r="D24" s="45">
        <v>0</v>
      </c>
      <c r="E24" s="177"/>
      <c r="F24" s="177"/>
      <c r="G24" s="177"/>
      <c r="H24" s="57"/>
      <c r="I24" s="39" t="s">
        <v>126</v>
      </c>
    </row>
    <row r="25" spans="2:17" s="55" customFormat="1" ht="15" customHeight="1" x14ac:dyDescent="0.25">
      <c r="B25" s="54" t="str">
        <f>Заявление!I88</f>
        <v>электроника, компьютеры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>Заявление!I89</f>
        <v>алкоголь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>Заявление!I90</f>
        <v>опасные (ADR, топливо)</v>
      </c>
      <c r="C27" s="54"/>
      <c r="D27" s="45">
        <v>0</v>
      </c>
      <c r="E27" s="177"/>
      <c r="F27" s="177"/>
      <c r="G27" s="177"/>
      <c r="H27" s="58"/>
      <c r="I27" s="59"/>
    </row>
    <row r="28" spans="2:17" s="55" customFormat="1" ht="15" customHeight="1" thickBot="1" x14ac:dyDescent="0.3">
      <c r="B28" s="54" t="str">
        <f>Заявление!I91</f>
        <v>иное с повышенным риском</v>
      </c>
      <c r="C28" s="60"/>
      <c r="D28" s="47">
        <v>0</v>
      </c>
      <c r="E28" s="183"/>
      <c r="F28" s="183"/>
      <c r="G28" s="183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140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135</v>
      </c>
      <c r="C30" s="54"/>
      <c r="D30" s="187"/>
      <c r="E30" s="187"/>
      <c r="F30" s="187"/>
      <c r="G30" s="187"/>
      <c r="H30" s="57"/>
      <c r="I30" s="39" t="s">
        <v>224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IF(D30=I73,"Оборот склад. услуг "&amp;I62,"")</f>
        <v/>
      </c>
      <c r="G32" s="86"/>
      <c r="H32" s="20"/>
      <c r="I32" s="39" t="s">
        <v>100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99</v>
      </c>
      <c r="C33" s="117"/>
      <c r="D33" s="118"/>
      <c r="E33" s="118"/>
      <c r="F33" s="118"/>
      <c r="G33" s="118"/>
      <c r="I33" s="148" t="s">
        <v>208</v>
      </c>
      <c r="J33" s="120"/>
      <c r="K33" s="119"/>
      <c r="L33" s="119"/>
      <c r="M33" s="119"/>
      <c r="N33" s="119"/>
      <c r="O33" s="119"/>
      <c r="P33" s="119"/>
      <c r="Q33" s="119"/>
    </row>
    <row r="34" spans="2:18" s="138" customFormat="1" ht="26.1" customHeight="1" x14ac:dyDescent="0.25">
      <c r="B34" s="196" t="s">
        <v>98</v>
      </c>
      <c r="C34" s="196"/>
      <c r="D34" s="133"/>
      <c r="E34" s="77" t="s">
        <v>97</v>
      </c>
      <c r="F34" s="134" t="s">
        <v>122</v>
      </c>
      <c r="G34" s="139">
        <v>50000</v>
      </c>
      <c r="H34" s="135"/>
      <c r="J34" s="132"/>
      <c r="K34" s="136"/>
      <c r="L34" s="136"/>
      <c r="M34" s="136"/>
      <c r="N34" s="137"/>
      <c r="O34" s="137"/>
      <c r="P34" s="137"/>
      <c r="Q34" s="137"/>
    </row>
    <row r="35" spans="2:18" ht="15" customHeight="1" thickBot="1" x14ac:dyDescent="0.3">
      <c r="B35" s="88" t="s">
        <v>120</v>
      </c>
      <c r="C35" s="40"/>
      <c r="D35" s="44">
        <v>50000</v>
      </c>
      <c r="E35" s="41"/>
      <c r="F35" s="42" t="s">
        <v>96</v>
      </c>
      <c r="G35" s="89"/>
      <c r="I35" s="39" t="s">
        <v>123</v>
      </c>
      <c r="J35" s="17"/>
      <c r="K35" s="21"/>
      <c r="L35" s="21"/>
      <c r="M35" s="21"/>
    </row>
    <row r="36" spans="2:18" s="115" customFormat="1" ht="15" customHeight="1" x14ac:dyDescent="0.25">
      <c r="B36" s="116" t="s">
        <v>146</v>
      </c>
      <c r="C36" s="117"/>
      <c r="D36" s="118"/>
      <c r="E36" s="118"/>
      <c r="F36" s="118"/>
      <c r="G36" s="118"/>
      <c r="I36" s="119"/>
      <c r="J36" s="120"/>
      <c r="K36" s="119"/>
      <c r="L36" s="119"/>
      <c r="M36" s="119"/>
      <c r="N36" s="119"/>
      <c r="O36" s="119"/>
      <c r="P36" s="119"/>
      <c r="Q36" s="119"/>
    </row>
    <row r="37" spans="2:18" s="54" customFormat="1" ht="15" customHeight="1" x14ac:dyDescent="0.25">
      <c r="C37" s="61" t="s">
        <v>147</v>
      </c>
      <c r="D37" s="146">
        <v>0</v>
      </c>
      <c r="F37" s="61" t="s">
        <v>103</v>
      </c>
      <c r="G37" s="146">
        <v>0</v>
      </c>
      <c r="H37" s="147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102</v>
      </c>
      <c r="D38" s="102">
        <v>0</v>
      </c>
      <c r="E38" s="54"/>
      <c r="F38" s="61" t="s">
        <v>101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44" t="s">
        <v>244</v>
      </c>
      <c r="C39" s="145"/>
      <c r="D39" s="195"/>
      <c r="E39" s="195"/>
      <c r="F39" s="195"/>
      <c r="G39" s="195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145</v>
      </c>
      <c r="C40" s="37"/>
      <c r="D40" s="177"/>
      <c r="E40" s="177"/>
      <c r="F40" s="177"/>
      <c r="G40" s="177"/>
      <c r="J40" s="17"/>
      <c r="L40" s="1"/>
      <c r="M40" s="1"/>
      <c r="N40" s="1"/>
      <c r="O40" s="1"/>
      <c r="P40" s="1"/>
      <c r="Q40" s="1"/>
    </row>
    <row r="41" spans="2:18" ht="36" customHeight="1" thickBot="1" x14ac:dyDescent="0.3">
      <c r="B41" s="188" t="s">
        <v>249</v>
      </c>
      <c r="C41" s="188"/>
      <c r="D41" s="183"/>
      <c r="E41" s="183"/>
      <c r="F41" s="183"/>
      <c r="G41" s="183"/>
      <c r="I41" s="142"/>
      <c r="J41" s="1"/>
      <c r="K41" s="1"/>
      <c r="L41" s="1"/>
      <c r="M41" s="1"/>
      <c r="N41" s="1"/>
      <c r="O41" s="1"/>
      <c r="P41" s="1"/>
      <c r="Q41" s="1"/>
    </row>
    <row r="42" spans="2:18" s="10" customFormat="1" ht="10.199999999999999" x14ac:dyDescent="0.25">
      <c r="B42" s="129" t="s">
        <v>95</v>
      </c>
      <c r="C42" s="129"/>
      <c r="D42" s="129"/>
      <c r="E42" s="129"/>
      <c r="F42" s="129"/>
      <c r="G42" s="129"/>
      <c r="J42" s="126"/>
      <c r="K42" s="80"/>
      <c r="L42" s="126"/>
      <c r="M42" s="126"/>
      <c r="N42" s="126"/>
      <c r="O42" s="126"/>
      <c r="P42" s="126"/>
      <c r="Q42" s="126"/>
    </row>
    <row r="43" spans="2:18" s="33" customFormat="1" ht="9.6" x14ac:dyDescent="0.2">
      <c r="B43" s="181" t="s">
        <v>92</v>
      </c>
      <c r="C43" s="181"/>
      <c r="D43" s="181"/>
      <c r="E43" s="181"/>
      <c r="F43" s="181"/>
      <c r="G43" s="181"/>
      <c r="I43" s="82"/>
      <c r="K43" s="80"/>
    </row>
    <row r="44" spans="2:18" s="35" customFormat="1" ht="18" customHeight="1" x14ac:dyDescent="0.25">
      <c r="B44" s="181" t="s">
        <v>127</v>
      </c>
      <c r="C44" s="181"/>
      <c r="D44" s="181"/>
      <c r="E44" s="181"/>
      <c r="F44" s="181"/>
      <c r="G44" s="181"/>
      <c r="H44" s="34"/>
      <c r="I44" s="81" t="str">
        <f>IF(D39=0,"",I100)</f>
        <v/>
      </c>
      <c r="J44" s="33"/>
      <c r="K44" s="80"/>
      <c r="L44" s="80"/>
      <c r="M44" s="80"/>
      <c r="N44" s="80"/>
      <c r="O44" s="80"/>
      <c r="P44" s="80"/>
      <c r="Q44" s="80"/>
      <c r="R44" s="80"/>
    </row>
    <row r="45" spans="2:18" s="35" customFormat="1" ht="10.199999999999999" thickBot="1" x14ac:dyDescent="0.3">
      <c r="B45" s="83" t="s">
        <v>91</v>
      </c>
      <c r="C45" s="130"/>
      <c r="D45" s="83" t="s">
        <v>119</v>
      </c>
      <c r="E45" s="83"/>
      <c r="F45" s="83"/>
      <c r="G45" s="131" t="s">
        <v>100</v>
      </c>
      <c r="H45" s="34"/>
      <c r="I45" s="33"/>
      <c r="J45" s="62"/>
      <c r="K45" s="80"/>
      <c r="L45" s="80"/>
      <c r="M45" s="80"/>
      <c r="N45" s="80"/>
      <c r="O45" s="80"/>
      <c r="P45" s="80"/>
      <c r="Q45" s="62"/>
    </row>
    <row r="46" spans="2:18" ht="15" customHeight="1" x14ac:dyDescent="0.25">
      <c r="B46" s="25" t="s">
        <v>90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80"/>
      <c r="L46" s="80"/>
      <c r="M46" s="80"/>
      <c r="N46" s="80"/>
      <c r="O46" s="80"/>
      <c r="P46" s="80"/>
      <c r="Q46" s="1"/>
    </row>
    <row r="47" spans="2:18" ht="15" customHeight="1" x14ac:dyDescent="0.25">
      <c r="B47" s="20" t="s">
        <v>77</v>
      </c>
      <c r="C47" s="179"/>
      <c r="D47" s="179"/>
      <c r="E47" s="27"/>
      <c r="F47" s="27"/>
      <c r="I47" s="10"/>
      <c r="K47" s="80"/>
      <c r="L47" s="80"/>
      <c r="M47" s="80"/>
      <c r="N47" s="80"/>
      <c r="O47" s="80"/>
      <c r="P47" s="80"/>
    </row>
    <row r="48" spans="2:18" s="2" customFormat="1" ht="15" customHeight="1" x14ac:dyDescent="0.25">
      <c r="B48" s="7" t="s">
        <v>89</v>
      </c>
      <c r="C48" s="194"/>
      <c r="D48" s="194"/>
      <c r="E48" s="92"/>
      <c r="F48" s="93"/>
      <c r="G48" s="91"/>
      <c r="H48" s="17"/>
      <c r="I48" s="39" t="s">
        <v>124</v>
      </c>
      <c r="J48" s="5"/>
      <c r="K48" s="80"/>
      <c r="L48" s="80"/>
      <c r="M48" s="80"/>
      <c r="N48" s="80"/>
      <c r="O48" s="80"/>
      <c r="P48" s="80"/>
      <c r="Q48" s="6"/>
    </row>
    <row r="49" spans="1:17" s="35" customFormat="1" ht="9.6" x14ac:dyDescent="0.25">
      <c r="E49" s="93"/>
      <c r="F49" s="93"/>
      <c r="G49" s="93"/>
      <c r="H49" s="93"/>
      <c r="I49" s="33"/>
      <c r="J49" s="80"/>
      <c r="K49" s="80"/>
      <c r="L49" s="80"/>
      <c r="M49" s="80"/>
      <c r="N49" s="80"/>
      <c r="O49" s="80"/>
      <c r="P49" s="80"/>
      <c r="Q49" s="80"/>
    </row>
    <row r="50" spans="1:17" s="35" customFormat="1" ht="9.6" x14ac:dyDescent="0.25">
      <c r="B50" s="62" t="s">
        <v>250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2" customFormat="1" ht="10.199999999999999" x14ac:dyDescent="0.25">
      <c r="B51" s="20"/>
      <c r="C51" s="3"/>
      <c r="D51" s="3"/>
      <c r="E51" s="3"/>
      <c r="F51" s="3"/>
      <c r="G51" s="3"/>
      <c r="H51" s="4"/>
      <c r="I51" s="10"/>
      <c r="J51" s="5"/>
      <c r="K51" s="6"/>
      <c r="L51" s="6"/>
      <c r="M51" s="6"/>
      <c r="N51" s="6"/>
      <c r="O51" s="6"/>
      <c r="P51" s="6"/>
      <c r="Q51" s="6"/>
    </row>
    <row r="52" spans="1:17" s="2" customFormat="1" ht="10.199999999999999" x14ac:dyDescent="0.25">
      <c r="A52" s="3"/>
      <c r="B52" s="3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0.199999999999999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0.199999999999999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0.199999999999999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0.199999999999999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0.199999999999999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2.6" customHeight="1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/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hidden="1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88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87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261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262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263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264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265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H73" s="4"/>
      <c r="I73" s="8" t="s">
        <v>142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8" t="s">
        <v>143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121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86</v>
      </c>
    </row>
    <row r="77" spans="2:17" s="12" customFormat="1" ht="12.6" hidden="1" customHeight="1" x14ac:dyDescent="0.25">
      <c r="H77" s="9"/>
      <c r="I77" s="8" t="s">
        <v>156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140" t="s">
        <v>85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26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27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140" t="s">
        <v>84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131</v>
      </c>
      <c r="J85" s="36">
        <f>IF(D22=$I$79,0,1)</f>
        <v>0</v>
      </c>
    </row>
    <row r="86" spans="2:17" ht="12.6" hidden="1" customHeight="1" x14ac:dyDescent="0.25">
      <c r="I86" s="36" t="s">
        <v>130</v>
      </c>
      <c r="J86" s="36">
        <f t="shared" ref="J86:J90" si="0">IF(D23=$I$79,0,1)</f>
        <v>0</v>
      </c>
    </row>
    <row r="87" spans="2:17" ht="12.6" hidden="1" customHeight="1" x14ac:dyDescent="0.25">
      <c r="I87" s="36" t="s">
        <v>105</v>
      </c>
      <c r="J87" s="36">
        <f t="shared" si="0"/>
        <v>0</v>
      </c>
    </row>
    <row r="88" spans="2:17" ht="12.6" hidden="1" customHeight="1" x14ac:dyDescent="0.25">
      <c r="I88" s="36" t="s">
        <v>104</v>
      </c>
      <c r="J88" s="36">
        <f t="shared" si="0"/>
        <v>0</v>
      </c>
    </row>
    <row r="89" spans="2:17" ht="12.6" hidden="1" customHeight="1" x14ac:dyDescent="0.25">
      <c r="I89" s="36" t="s">
        <v>129</v>
      </c>
      <c r="J89" s="36">
        <f t="shared" si="0"/>
        <v>0</v>
      </c>
    </row>
    <row r="90" spans="2:17" ht="12.6" hidden="1" customHeight="1" x14ac:dyDescent="0.25">
      <c r="I90" s="36" t="s">
        <v>128</v>
      </c>
      <c r="J90" s="36">
        <f t="shared" si="0"/>
        <v>0</v>
      </c>
    </row>
    <row r="91" spans="2:17" ht="12.6" hidden="1" customHeight="1" x14ac:dyDescent="0.25">
      <c r="I91" s="36" t="s">
        <v>141</v>
      </c>
      <c r="J91" s="36">
        <f>IF(D28=$I$79,0,1)</f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83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82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133</v>
      </c>
      <c r="J95" s="1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15" t="s">
        <v>239</v>
      </c>
      <c r="J96" s="13"/>
      <c r="K96" s="14"/>
      <c r="L96" s="6"/>
      <c r="M96" s="6"/>
      <c r="N96" s="6"/>
      <c r="O96" s="6"/>
      <c r="P96" s="6"/>
      <c r="Q96" s="6"/>
    </row>
    <row r="97" spans="8:18" s="2" customFormat="1" ht="12.6" hidden="1" customHeight="1" x14ac:dyDescent="0.25">
      <c r="H97" s="4"/>
      <c r="I97" s="8" t="s">
        <v>238</v>
      </c>
      <c r="J97" s="13"/>
      <c r="K97" s="14"/>
      <c r="L97" s="6"/>
      <c r="M97" s="6"/>
      <c r="N97" s="6"/>
      <c r="O97" s="6"/>
      <c r="P97" s="6"/>
      <c r="Q97" s="6"/>
    </row>
    <row r="98" spans="8:18" s="2" customFormat="1" ht="12.6" hidden="1" customHeight="1" x14ac:dyDescent="0.25">
      <c r="H98" s="4"/>
      <c r="I98" s="8" t="s">
        <v>144</v>
      </c>
      <c r="J98" s="13"/>
      <c r="K98" s="14"/>
      <c r="L98" s="6"/>
      <c r="M98" s="6"/>
      <c r="N98" s="6"/>
      <c r="O98" s="6"/>
      <c r="P98" s="6"/>
      <c r="Q98" s="6"/>
    </row>
    <row r="99" spans="8:18" s="2" customFormat="1" ht="12.6" hidden="1" customHeight="1" x14ac:dyDescent="0.25">
      <c r="H99" s="4"/>
      <c r="I99" s="8" t="s">
        <v>241</v>
      </c>
      <c r="J99" s="13"/>
      <c r="K99" s="14"/>
      <c r="L99" s="6"/>
      <c r="M99" s="6"/>
      <c r="N99" s="6"/>
      <c r="O99" s="6"/>
      <c r="P99" s="6"/>
      <c r="Q99" s="6"/>
    </row>
    <row r="100" spans="8:18" ht="12.75" hidden="1" customHeight="1" x14ac:dyDescent="0.25">
      <c r="I100" s="8" t="s">
        <v>118</v>
      </c>
      <c r="J100" s="13"/>
      <c r="K100" s="13"/>
      <c r="L100" s="13"/>
      <c r="R100" s="5"/>
    </row>
    <row r="101" spans="8:18" ht="12.75" hidden="1" customHeight="1" x14ac:dyDescent="0.25">
      <c r="I101" s="8" t="s">
        <v>117</v>
      </c>
      <c r="J101" s="13"/>
      <c r="K101" s="13"/>
      <c r="L101" s="13"/>
      <c r="R101" s="5"/>
    </row>
    <row r="102" spans="8:18" ht="12.6" hidden="1" customHeight="1" x14ac:dyDescent="0.25"/>
    <row r="110" spans="8:18" ht="12.6" customHeight="1" x14ac:dyDescent="0.25">
      <c r="J110" s="5" t="s">
        <v>68</v>
      </c>
    </row>
  </sheetData>
  <sheetProtection algorithmName="SHA-512" hashValue="SSGAJu8mtsy4X/ld609kvN/d42bHgm5H+F7P/K8EIv1bZ9FmdjMD9TGbXnEj+ogH/hyvXEQ4GrUxQ1z81f46Bg==" saltValue="QvpBbfaeTfOKrsvhvlm7pQ==" spinCount="100000" sheet="1" objects="1" scenarios="1" selectLockedCells="1"/>
  <dataConsolidate/>
  <mergeCells count="31">
    <mergeCell ref="B41:C41"/>
    <mergeCell ref="G2:G3"/>
    <mergeCell ref="B43:G43"/>
    <mergeCell ref="B44:G44"/>
    <mergeCell ref="C47:D47"/>
    <mergeCell ref="B7:G7"/>
    <mergeCell ref="B17:C17"/>
    <mergeCell ref="D17:G17"/>
    <mergeCell ref="D18:G18"/>
    <mergeCell ref="D19:G19"/>
    <mergeCell ref="D20:G20"/>
    <mergeCell ref="E22:G22"/>
    <mergeCell ref="E23:G23"/>
    <mergeCell ref="E24:G24"/>
    <mergeCell ref="E25:G25"/>
    <mergeCell ref="C48:D48"/>
    <mergeCell ref="E26:G26"/>
    <mergeCell ref="B8:G8"/>
    <mergeCell ref="E28:G28"/>
    <mergeCell ref="D31:G31"/>
    <mergeCell ref="D32:E32"/>
    <mergeCell ref="D39:G39"/>
    <mergeCell ref="D40:G40"/>
    <mergeCell ref="D41:G41"/>
    <mergeCell ref="C11:E11"/>
    <mergeCell ref="C12:G12"/>
    <mergeCell ref="C13:E13"/>
    <mergeCell ref="B34:C34"/>
    <mergeCell ref="D30:G30"/>
    <mergeCell ref="E27:G27"/>
    <mergeCell ref="D15:G15"/>
  </mergeCells>
  <conditionalFormatting sqref="J3">
    <cfRule type="cellIs" dxfId="5" priority="3" stopIfTrue="1" operator="equal">
      <formula>#REF!</formula>
    </cfRule>
  </conditionalFormatting>
  <conditionalFormatting sqref="I38">
    <cfRule type="cellIs" dxfId="4" priority="2" stopIfTrue="1" operator="equal">
      <formula>$I$64</formula>
    </cfRule>
  </conditionalFormatting>
  <conditionalFormatting sqref="J8">
    <cfRule type="cellIs" dxfId="3" priority="1" stopIfTrue="1" operator="equal">
      <formula>#REF!</formula>
    </cfRule>
  </conditionalFormatting>
  <dataValidations count="11">
    <dataValidation type="list" errorStyle="warning" allowBlank="1" showInputMessage="1" showErrorMessage="1" sqref="D22:D28" xr:uid="{00000000-0002-0000-0100-000000000000}">
      <formula1>$I$79:$I$83</formula1>
    </dataValidation>
    <dataValidation errorStyle="warning" allowBlank="1" showInputMessage="1" showErrorMessage="1" sqref="J8" xr:uid="{00000000-0002-0000-0100-000001000000}"/>
    <dataValidation type="list" allowBlank="1" showInputMessage="1" showErrorMessage="1" sqref="D30" xr:uid="{00000000-0002-0000-0100-000002000000}">
      <formula1>$I$73:$I$74</formula1>
    </dataValidation>
    <dataValidation type="decimal" errorStyle="warning" allowBlank="1" showInputMessage="1" showErrorMessage="1" errorTitle="0%...100%" error="Palun kirjuta veoliigi osakaal, %" sqref="G37:G38 D37:D38" xr:uid="{00000000-0002-0000-0100-000003000000}">
      <formula1>0%</formula1>
      <formula2>100%</formula2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100-000004000000}">
      <formula1>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100-000005000000}">
      <formula1>1</formula1>
    </dataValidation>
    <dataValidation type="list" allowBlank="1" showInputMessage="1" showErrorMessage="1" sqref="D15" xr:uid="{00000000-0002-0000-0100-000006000000}">
      <formula1>$I$67:$I$71</formula1>
    </dataValidation>
    <dataValidation type="list" errorStyle="warning" allowBlank="1" showInputMessage="1" showErrorMessage="1" sqref="J3" xr:uid="{00000000-0002-0000-0100-000007000000}">
      <formula1>$I$67:$I$71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100-000008000000}">
      <formula1>100</formula1>
    </dataValidation>
    <dataValidation type="decimal" errorStyle="warning" operator="greaterThan" allowBlank="1" showInputMessage="1" showErrorMessage="1" errorTitle="kujul   XXXXX" error="Palun kasuta ainult numbreid" sqref="G35" xr:uid="{00000000-0002-0000-0100-000009000000}">
      <formula1>500</formula1>
    </dataValidation>
    <dataValidation type="whole" errorStyle="warning" allowBlank="1" showInputMessage="1" showErrorMessage="1" errorTitle="Kood" error="Eesti jur.isiku registrikood peaks olema 8-kohaline._x000a_Isikukood peaks olema 11-kohaline." sqref="G11" xr:uid="{00000000-0002-0000-0100-00000A000000}">
      <formula1>100000</formula1>
      <formula2>100000000000</formula2>
    </dataValidation>
  </dataValidations>
  <hyperlinks>
    <hyperlink ref="I18" r:id="rId1" display="Lloyd'si info riigiti" xr:uid="{00000000-0004-0000-0100-000000000000}"/>
    <hyperlink ref="I20" r:id="rId2" display="Transport Information Service (TIS)" xr:uid="{00000000-0004-0000-0100-000001000000}"/>
    <hyperlink ref="I32" r:id="rId3" xr:uid="{00000000-0004-0000-0100-000002000000}"/>
    <hyperlink ref="I19" r:id="rId4" display="Lloyd'si agendid kahju korral" xr:uid="{00000000-0004-0000-0100-000003000000}"/>
    <hyperlink ref="I15" r:id="rId5" display="Inforegister" xr:uid="{00000000-0004-0000-0100-000004000000}"/>
    <hyperlink ref="I30" r:id="rId6" display="ELEA ladustamise üldtingimused" xr:uid="{00000000-0004-0000-0100-000005000000}"/>
    <hyperlink ref="I35" r:id="rId7" xr:uid="{00000000-0004-0000-0100-000006000000}"/>
    <hyperlink ref="I48" r:id="rId8" display="Страхование ответственности экспедиторов" xr:uid="{00000000-0004-0000-0100-000007000000}"/>
    <hyperlink ref="I24" r:id="rId9" display="Обязательственно-правовый закон " xr:uid="{00000000-0004-0000-0100-000008000000}"/>
    <hyperlink ref="I22" r:id="rId10" display="Инструкция от ERGO как действовать при принятии груза и наступлении страхового случая" xr:uid="{00000000-0004-0000-0100-000009000000}"/>
  </hyperlinks>
  <printOptions horizontalCentered="1"/>
  <pageMargins left="0.43307086614173229" right="0.23622047244094491" top="0.47244094488188981" bottom="0.39370078740157483" header="0.39370078740157483" footer="0.59055118110236227"/>
  <pageSetup paperSize="9" orientation="portrait" r:id="rId11"/>
  <headerFooter alignWithMargins="0">
    <oddFooter>&amp;C&amp;"Arial,Bold Italic"&amp;16&amp;KFF0000Пожалуйста  отправьте  заявление  в  формате  Excel.  Не  распечатывайте</oddFooter>
  </headerFooter>
  <drawing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2"/>
  <sheetViews>
    <sheetView showGridLines="0" zoomScaleNormal="100" workbookViewId="0">
      <selection activeCell="D15" sqref="D15:G15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88671875" style="16" customWidth="1"/>
    <col min="4" max="5" width="17.5546875" style="16" customWidth="1"/>
    <col min="6" max="6" width="20.33203125" style="16" bestFit="1" customWidth="1"/>
    <col min="7" max="7" width="17.5546875" style="16" customWidth="1"/>
    <col min="8" max="8" width="3.6640625" style="4" customWidth="1"/>
    <col min="9" max="9" width="13.5546875" style="5" customWidth="1"/>
    <col min="10" max="10" width="22" style="5" bestFit="1" customWidth="1"/>
    <col min="11" max="11" width="17" style="5" bestFit="1" customWidth="1"/>
    <col min="12" max="12" width="48.6640625" style="5" bestFit="1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35" customFormat="1" ht="9.6" x14ac:dyDescent="0.25">
      <c r="A2" s="27"/>
      <c r="B2" s="163" t="s">
        <v>9</v>
      </c>
      <c r="C2" s="163"/>
      <c r="D2" s="27"/>
      <c r="E2" s="163"/>
      <c r="F2" s="163"/>
      <c r="G2" s="178"/>
      <c r="H2" s="34"/>
      <c r="I2" s="155"/>
      <c r="J2" s="167"/>
      <c r="L2" s="62"/>
      <c r="M2" s="80"/>
      <c r="N2" s="80"/>
      <c r="O2" s="80"/>
      <c r="P2" s="80"/>
      <c r="Q2" s="80"/>
    </row>
    <row r="3" spans="1:18" s="35" customFormat="1" ht="9.6" x14ac:dyDescent="0.25">
      <c r="B3" s="93" t="s">
        <v>187</v>
      </c>
      <c r="C3" s="156" t="s">
        <v>251</v>
      </c>
      <c r="E3" s="161" t="s">
        <v>186</v>
      </c>
      <c r="F3" s="156">
        <v>10017013</v>
      </c>
      <c r="G3" s="178"/>
      <c r="H3" s="34"/>
      <c r="I3" s="155"/>
      <c r="J3" s="167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185</v>
      </c>
      <c r="C4" s="160">
        <v>3726106500</v>
      </c>
      <c r="D4" s="159"/>
      <c r="E4" s="162" t="s">
        <v>184</v>
      </c>
      <c r="F4" s="158" t="s">
        <v>245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68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193</v>
      </c>
      <c r="C6" s="97"/>
      <c r="D6" s="97"/>
      <c r="E6" s="97"/>
      <c r="F6" s="97"/>
      <c r="G6" s="97"/>
      <c r="H6" s="28"/>
      <c r="I6" s="29"/>
      <c r="J6" s="98" t="s">
        <v>190</v>
      </c>
      <c r="K6" s="7"/>
      <c r="L6" s="30"/>
      <c r="M6" s="18"/>
      <c r="N6" s="18"/>
      <c r="O6" s="18"/>
      <c r="P6" s="18"/>
      <c r="Q6" s="18"/>
    </row>
    <row r="7" spans="1:18" s="35" customFormat="1" ht="9.6" x14ac:dyDescent="0.25">
      <c r="B7" s="93" t="s">
        <v>191</v>
      </c>
      <c r="C7" s="93"/>
      <c r="D7" s="93"/>
      <c r="E7" s="93"/>
      <c r="F7" s="93"/>
      <c r="G7" s="93"/>
      <c r="H7" s="34"/>
      <c r="J7" s="172" t="s">
        <v>189</v>
      </c>
      <c r="K7" s="156"/>
      <c r="L7" s="80"/>
      <c r="M7" s="80"/>
      <c r="N7" s="80"/>
      <c r="O7" s="80"/>
      <c r="P7" s="80"/>
      <c r="Q7" s="80"/>
      <c r="R7" s="80"/>
    </row>
    <row r="8" spans="1:18" s="35" customFormat="1" ht="9.6" x14ac:dyDescent="0.25">
      <c r="B8" s="93" t="s">
        <v>192</v>
      </c>
      <c r="C8" s="93"/>
      <c r="D8" s="93"/>
      <c r="E8" s="93"/>
      <c r="F8" s="93"/>
      <c r="G8" s="93"/>
      <c r="H8" s="34"/>
      <c r="J8" s="173" t="s">
        <v>188</v>
      </c>
      <c r="K8" s="17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J9" s="80"/>
      <c r="K9" s="80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165</v>
      </c>
      <c r="C10" s="25"/>
      <c r="D10" s="25"/>
      <c r="E10" s="25"/>
      <c r="F10" s="25"/>
      <c r="G10" s="25"/>
      <c r="H10" s="31"/>
      <c r="J10" s="16"/>
      <c r="K10" s="16"/>
      <c r="L10" s="32"/>
    </row>
    <row r="11" spans="1:18" ht="15" customHeight="1" x14ac:dyDescent="0.25">
      <c r="B11" s="77" t="s">
        <v>164</v>
      </c>
      <c r="C11" s="177"/>
      <c r="D11" s="177"/>
      <c r="E11" s="177"/>
      <c r="F11" s="23" t="s">
        <v>186</v>
      </c>
      <c r="G11" s="143"/>
      <c r="H11" s="31"/>
      <c r="I11" s="50" t="str">
        <f>IF(D15="","",IF(G11="",I93,""))</f>
        <v/>
      </c>
      <c r="J11" s="16"/>
      <c r="K11" s="16"/>
    </row>
    <row r="12" spans="1:18" ht="15" customHeight="1" x14ac:dyDescent="0.25">
      <c r="B12" s="77" t="s">
        <v>187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77" t="s">
        <v>184</v>
      </c>
      <c r="C13" s="185"/>
      <c r="D13" s="185"/>
      <c r="E13" s="185"/>
      <c r="F13" s="46" t="s">
        <v>185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183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182</v>
      </c>
      <c r="C15" s="40"/>
      <c r="D15" s="191"/>
      <c r="E15" s="191"/>
      <c r="F15" s="191"/>
      <c r="G15" s="191"/>
      <c r="H15" s="20"/>
      <c r="I15" s="149" t="s">
        <v>41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216</v>
      </c>
      <c r="C16" s="100"/>
      <c r="D16" s="124">
        <f ca="1">I62-1</f>
        <v>2022</v>
      </c>
      <c r="E16" s="43"/>
      <c r="F16" s="22" t="str">
        <f ca="1">I62&amp;",  expected"</f>
        <v>2023,  expected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27.9" customHeight="1" thickBot="1" x14ac:dyDescent="0.3">
      <c r="B17" s="190" t="s">
        <v>194</v>
      </c>
      <c r="C17" s="190"/>
      <c r="D17" s="192"/>
      <c r="E17" s="192"/>
      <c r="F17" s="192"/>
      <c r="G17" s="192"/>
      <c r="I17" s="50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227</v>
      </c>
      <c r="C18" s="38"/>
      <c r="D18" s="186"/>
      <c r="E18" s="186"/>
      <c r="F18" s="186"/>
      <c r="G18" s="186"/>
      <c r="H18" s="20"/>
      <c r="I18" s="39" t="s">
        <v>197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228</v>
      </c>
      <c r="C19" s="40"/>
      <c r="D19" s="185"/>
      <c r="E19" s="185"/>
      <c r="F19" s="185"/>
      <c r="G19" s="185"/>
      <c r="H19" s="20"/>
      <c r="I19" s="51" t="s">
        <v>198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27.9" customHeight="1" x14ac:dyDescent="0.25">
      <c r="B20" s="101" t="s">
        <v>181</v>
      </c>
      <c r="C20" s="101"/>
      <c r="D20" s="193"/>
      <c r="E20" s="193"/>
      <c r="F20" s="193"/>
      <c r="G20" s="193"/>
      <c r="H20" s="20"/>
      <c r="I20" s="51" t="s">
        <v>199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180</v>
      </c>
      <c r="C21" s="96"/>
      <c r="D21" s="95"/>
      <c r="E21" s="95" t="s">
        <v>179</v>
      </c>
      <c r="F21" s="122"/>
      <c r="G21" s="95"/>
    </row>
    <row r="22" spans="2:17" s="55" customFormat="1" ht="15" customHeight="1" x14ac:dyDescent="0.25">
      <c r="B22" s="54" t="str">
        <f t="shared" ref="B22:B27" si="0">I85</f>
        <v>vehicles</v>
      </c>
      <c r="C22" s="54"/>
      <c r="D22" s="45">
        <v>0</v>
      </c>
      <c r="E22" s="177"/>
      <c r="F22" s="177"/>
      <c r="G22" s="177"/>
      <c r="H22" s="56"/>
      <c r="I22" s="154"/>
    </row>
    <row r="23" spans="2:17" s="55" customFormat="1" ht="15" customHeight="1" x14ac:dyDescent="0.25">
      <c r="B23" s="54" t="str">
        <f t="shared" si="0"/>
        <v>goods with temperature range</v>
      </c>
      <c r="C23" s="54"/>
      <c r="D23" s="45">
        <v>0</v>
      </c>
      <c r="E23" s="177"/>
      <c r="F23" s="177"/>
      <c r="G23" s="177"/>
      <c r="I23" s="39" t="s">
        <v>202</v>
      </c>
    </row>
    <row r="24" spans="2:17" s="55" customFormat="1" ht="15" customHeight="1" x14ac:dyDescent="0.25">
      <c r="B24" s="54" t="str">
        <f t="shared" si="0"/>
        <v xml:space="preserve">glass, tile or other breakable </v>
      </c>
      <c r="C24" s="54"/>
      <c r="D24" s="45">
        <v>0</v>
      </c>
      <c r="E24" s="177"/>
      <c r="F24" s="177"/>
      <c r="G24" s="177"/>
      <c r="H24" s="57"/>
      <c r="I24" s="39" t="s">
        <v>201</v>
      </c>
    </row>
    <row r="25" spans="2:17" s="55" customFormat="1" ht="15" customHeight="1" x14ac:dyDescent="0.25">
      <c r="B25" s="54" t="str">
        <f t="shared" si="0"/>
        <v>electronics, computers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 t="shared" si="0"/>
        <v>alcohol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 t="shared" si="0"/>
        <v>dangerous, ADR, eg fuel</v>
      </c>
      <c r="C27" s="54"/>
      <c r="D27" s="45">
        <v>0</v>
      </c>
      <c r="E27" s="177"/>
      <c r="F27" s="177"/>
      <c r="G27" s="177"/>
      <c r="H27" s="58"/>
    </row>
    <row r="28" spans="2:17" s="55" customFormat="1" ht="15" customHeight="1" thickBot="1" x14ac:dyDescent="0.3">
      <c r="B28" s="54" t="str">
        <f>I91</f>
        <v xml:space="preserve">other goods with higher risk </v>
      </c>
      <c r="C28" s="60"/>
      <c r="D28" s="47">
        <v>0</v>
      </c>
      <c r="E28" s="183"/>
      <c r="F28" s="183"/>
      <c r="G28" s="183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218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219</v>
      </c>
      <c r="C30" s="54"/>
      <c r="D30" s="187"/>
      <c r="E30" s="187"/>
      <c r="F30" s="187"/>
      <c r="G30" s="61" t="str">
        <f>IF(D30=I73,I75,"")</f>
        <v/>
      </c>
      <c r="H30" s="57"/>
      <c r="I30" s="39" t="s">
        <v>217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IF(D30=I73,"Warehousing turnover "&amp;I62,"")</f>
        <v/>
      </c>
      <c r="G32" s="86"/>
      <c r="H32" s="20"/>
      <c r="I32" s="39" t="s">
        <v>195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173</v>
      </c>
      <c r="C33" s="117"/>
      <c r="D33" s="118"/>
      <c r="E33" s="118"/>
      <c r="F33" s="118"/>
      <c r="G33" s="118"/>
      <c r="I33" s="148" t="s">
        <v>233</v>
      </c>
      <c r="J33" s="120"/>
      <c r="K33" s="119"/>
      <c r="L33" s="119"/>
      <c r="M33" s="119"/>
      <c r="N33" s="119"/>
      <c r="O33" s="119"/>
      <c r="P33" s="119"/>
      <c r="Q33" s="119"/>
    </row>
    <row r="34" spans="2:18" ht="15" customHeight="1" x14ac:dyDescent="0.25">
      <c r="B34" s="1" t="s">
        <v>226</v>
      </c>
      <c r="C34" s="17"/>
      <c r="D34" s="43"/>
      <c r="E34" s="7" t="s">
        <v>225</v>
      </c>
      <c r="F34" s="22" t="s">
        <v>171</v>
      </c>
      <c r="G34" s="87">
        <v>50000</v>
      </c>
      <c r="J34" s="17"/>
      <c r="K34" s="21"/>
      <c r="L34" s="21"/>
      <c r="M34" s="21"/>
    </row>
    <row r="35" spans="2:18" ht="15" customHeight="1" thickBot="1" x14ac:dyDescent="0.3">
      <c r="B35" s="88" t="s">
        <v>172</v>
      </c>
      <c r="C35" s="40"/>
      <c r="D35" s="44">
        <v>50000</v>
      </c>
      <c r="E35" s="41"/>
      <c r="F35" s="42" t="s">
        <v>170</v>
      </c>
      <c r="G35" s="89"/>
      <c r="I35" s="39" t="s">
        <v>196</v>
      </c>
      <c r="J35" s="17"/>
      <c r="K35" s="21"/>
      <c r="L35" s="21"/>
      <c r="M35" s="21"/>
    </row>
    <row r="36" spans="2:18" s="115" customFormat="1" ht="15" customHeight="1" x14ac:dyDescent="0.25">
      <c r="B36" s="116" t="s">
        <v>211</v>
      </c>
      <c r="C36" s="117"/>
      <c r="D36" s="118"/>
      <c r="E36" s="118"/>
      <c r="F36" s="118"/>
      <c r="G36" s="118"/>
      <c r="I36" s="142"/>
      <c r="J36" s="120"/>
      <c r="K36" s="119"/>
      <c r="L36" s="119"/>
      <c r="M36" s="119"/>
      <c r="N36" s="119"/>
      <c r="O36" s="119"/>
      <c r="P36" s="119"/>
      <c r="Q36" s="119"/>
    </row>
    <row r="37" spans="2:18" s="55" customFormat="1" ht="15" customHeight="1" x14ac:dyDescent="0.25">
      <c r="B37" s="54"/>
      <c r="C37" s="61" t="s">
        <v>212</v>
      </c>
      <c r="D37" s="146">
        <v>0</v>
      </c>
      <c r="E37" s="54"/>
      <c r="F37" s="61" t="s">
        <v>214</v>
      </c>
      <c r="G37" s="146">
        <v>0</v>
      </c>
      <c r="H37" s="56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213</v>
      </c>
      <c r="D38" s="102">
        <v>0</v>
      </c>
      <c r="E38" s="54"/>
      <c r="F38" s="61" t="s">
        <v>215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03" t="s">
        <v>169</v>
      </c>
      <c r="C39" s="104"/>
      <c r="D39" s="198"/>
      <c r="E39" s="198"/>
      <c r="F39" s="198"/>
      <c r="G39" s="198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205</v>
      </c>
      <c r="C40" s="37"/>
      <c r="D40" s="177"/>
      <c r="E40" s="177"/>
      <c r="F40" s="177"/>
      <c r="G40" s="177"/>
      <c r="I40" s="16"/>
      <c r="J40" s="17"/>
      <c r="L40" s="1"/>
      <c r="M40" s="1"/>
      <c r="N40" s="1"/>
      <c r="O40" s="1"/>
      <c r="P40" s="1"/>
      <c r="Q40" s="1"/>
    </row>
    <row r="41" spans="2:18" ht="27.9" customHeight="1" thickBot="1" x14ac:dyDescent="0.3">
      <c r="B41" s="188" t="s">
        <v>248</v>
      </c>
      <c r="C41" s="188"/>
      <c r="D41" s="183"/>
      <c r="E41" s="183"/>
      <c r="F41" s="183"/>
      <c r="G41" s="183"/>
      <c r="I41" s="16"/>
      <c r="J41" s="1"/>
      <c r="K41" s="1"/>
      <c r="L41" s="1"/>
      <c r="M41" s="1"/>
      <c r="N41" s="1"/>
      <c r="O41" s="1"/>
      <c r="P41" s="1"/>
      <c r="Q41" s="1"/>
    </row>
    <row r="42" spans="2:18" s="10" customFormat="1" ht="15" customHeight="1" x14ac:dyDescent="0.25">
      <c r="B42" s="25" t="s">
        <v>168</v>
      </c>
      <c r="C42" s="129"/>
      <c r="D42" s="129"/>
      <c r="E42" s="129"/>
      <c r="F42" s="129"/>
      <c r="G42" s="129"/>
      <c r="J42" s="126"/>
      <c r="K42" s="126"/>
      <c r="L42" s="126"/>
      <c r="M42" s="126"/>
      <c r="N42" s="126"/>
      <c r="O42" s="126"/>
      <c r="P42" s="126"/>
      <c r="Q42" s="126"/>
    </row>
    <row r="43" spans="2:18" s="33" customFormat="1" ht="9.75" customHeight="1" x14ac:dyDescent="0.2">
      <c r="B43" s="93" t="s">
        <v>167</v>
      </c>
      <c r="C43" s="93"/>
      <c r="D43" s="93"/>
      <c r="E43" s="93"/>
      <c r="F43" s="93"/>
      <c r="G43" s="93"/>
      <c r="I43" s="82"/>
    </row>
    <row r="44" spans="2:18" s="35" customFormat="1" ht="9.75" customHeight="1" x14ac:dyDescent="0.25">
      <c r="B44" s="93" t="s">
        <v>166</v>
      </c>
      <c r="C44" s="93"/>
      <c r="D44" s="93"/>
      <c r="E44" s="93"/>
      <c r="F44" s="93"/>
      <c r="G44" s="93"/>
      <c r="H44" s="34"/>
      <c r="I44" s="174" t="str">
        <f>IF(D39=0,"",I100)</f>
        <v/>
      </c>
      <c r="J44" s="33"/>
      <c r="K44" s="80"/>
      <c r="L44" s="80"/>
      <c r="M44" s="80"/>
      <c r="N44" s="80"/>
      <c r="O44" s="80"/>
      <c r="P44" s="80"/>
      <c r="Q44" s="80"/>
      <c r="R44" s="80"/>
    </row>
    <row r="45" spans="2:18" s="35" customFormat="1" ht="10.199999999999999" thickBot="1" x14ac:dyDescent="0.3">
      <c r="B45" s="150" t="s">
        <v>204</v>
      </c>
      <c r="C45" s="150" t="s">
        <v>206</v>
      </c>
      <c r="D45" s="151"/>
      <c r="E45" s="150"/>
      <c r="F45" s="150"/>
      <c r="G45" s="152" t="s">
        <v>203</v>
      </c>
      <c r="H45" s="34"/>
      <c r="I45" s="33"/>
      <c r="J45" s="62"/>
      <c r="K45" s="62"/>
      <c r="L45" s="62"/>
      <c r="M45" s="62"/>
      <c r="N45" s="62"/>
      <c r="O45" s="62"/>
      <c r="P45" s="62"/>
      <c r="Q45" s="62"/>
    </row>
    <row r="46" spans="2:18" ht="15" customHeight="1" x14ac:dyDescent="0.25">
      <c r="B46" s="25" t="s">
        <v>165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1"/>
      <c r="L46" s="1"/>
      <c r="M46" s="1"/>
      <c r="N46" s="1"/>
      <c r="O46" s="1"/>
      <c r="P46" s="1"/>
      <c r="Q46" s="1"/>
    </row>
    <row r="47" spans="2:18" ht="15" customHeight="1" x14ac:dyDescent="0.25">
      <c r="B47" s="20" t="s">
        <v>164</v>
      </c>
      <c r="C47" s="179"/>
      <c r="D47" s="179"/>
      <c r="E47" s="27"/>
      <c r="F47" s="27"/>
      <c r="I47" s="10"/>
    </row>
    <row r="48" spans="2:18" ht="15" customHeight="1" x14ac:dyDescent="0.25">
      <c r="B48" s="20" t="s">
        <v>163</v>
      </c>
      <c r="C48" s="197"/>
      <c r="D48" s="197"/>
      <c r="E48" s="27"/>
      <c r="F48" s="27"/>
      <c r="I48" s="39" t="s">
        <v>200</v>
      </c>
    </row>
    <row r="49" spans="1:17" s="80" customFormat="1" ht="9.6" x14ac:dyDescent="0.25">
      <c r="E49" s="156"/>
      <c r="F49" s="156"/>
      <c r="G49" s="156"/>
      <c r="H49" s="156"/>
      <c r="I49" s="33"/>
    </row>
    <row r="50" spans="1:17" s="35" customFormat="1" ht="12.6" customHeight="1" x14ac:dyDescent="0.25">
      <c r="A50" s="93"/>
      <c r="B50" s="93" t="s">
        <v>247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80" customFormat="1" ht="9.6" x14ac:dyDescent="0.25">
      <c r="B51" s="62"/>
      <c r="C51" s="156"/>
      <c r="D51" s="156"/>
      <c r="E51" s="156"/>
      <c r="F51" s="156"/>
      <c r="G51" s="156"/>
      <c r="H51" s="33"/>
      <c r="I51" s="33"/>
    </row>
    <row r="52" spans="1:17" s="2" customFormat="1" ht="12.6" customHeight="1" x14ac:dyDescent="0.25">
      <c r="B52" s="20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2.6" customHeight="1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2.6" customHeight="1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2.6" customHeight="1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2.6" customHeight="1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2.6" customHeight="1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2.6" customHeight="1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 t="s">
        <v>68</v>
      </c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hidden="1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209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210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266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256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257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258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259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G73" s="16"/>
      <c r="H73" s="4"/>
      <c r="I73" s="15" t="s">
        <v>220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15" t="s">
        <v>221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222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223</v>
      </c>
    </row>
    <row r="77" spans="2:17" s="12" customFormat="1" ht="12.6" hidden="1" customHeight="1" x14ac:dyDescent="0.25">
      <c r="H77" s="9"/>
      <c r="I77" s="8" t="s">
        <v>234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63" t="s">
        <v>162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26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27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63" t="s">
        <v>161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178</v>
      </c>
      <c r="J85" s="36">
        <f t="shared" ref="J85:J91" si="1">IF(D22=$I$79,0,1)</f>
        <v>0</v>
      </c>
    </row>
    <row r="86" spans="2:17" ht="12.6" hidden="1" customHeight="1" x14ac:dyDescent="0.25">
      <c r="I86" s="36" t="s">
        <v>177</v>
      </c>
      <c r="J86" s="36">
        <f t="shared" si="1"/>
        <v>0</v>
      </c>
    </row>
    <row r="87" spans="2:17" ht="12.6" hidden="1" customHeight="1" x14ac:dyDescent="0.25">
      <c r="I87" s="36" t="s">
        <v>176</v>
      </c>
      <c r="J87" s="36">
        <f t="shared" si="1"/>
        <v>0</v>
      </c>
    </row>
    <row r="88" spans="2:17" ht="12.6" hidden="1" customHeight="1" x14ac:dyDescent="0.25">
      <c r="I88" s="36" t="s">
        <v>175</v>
      </c>
      <c r="J88" s="36">
        <f t="shared" si="1"/>
        <v>0</v>
      </c>
    </row>
    <row r="89" spans="2:17" ht="12.6" hidden="1" customHeight="1" x14ac:dyDescent="0.25">
      <c r="I89" s="36" t="s">
        <v>174</v>
      </c>
      <c r="J89" s="36">
        <f t="shared" si="1"/>
        <v>0</v>
      </c>
    </row>
    <row r="90" spans="2:17" ht="12.6" hidden="1" customHeight="1" x14ac:dyDescent="0.25">
      <c r="I90" s="36" t="s">
        <v>230</v>
      </c>
      <c r="J90" s="36">
        <f t="shared" si="1"/>
        <v>0</v>
      </c>
    </row>
    <row r="91" spans="2:17" ht="12.6" hidden="1" customHeight="1" x14ac:dyDescent="0.25">
      <c r="I91" s="36" t="s">
        <v>229</v>
      </c>
      <c r="J91" s="36">
        <f t="shared" si="1"/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160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159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236</v>
      </c>
      <c r="J95" s="15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8" t="s">
        <v>237</v>
      </c>
      <c r="J96" s="13"/>
      <c r="K96" s="14"/>
      <c r="L96" s="6"/>
      <c r="M96" s="6"/>
      <c r="N96" s="6"/>
      <c r="O96" s="6"/>
      <c r="P96" s="6"/>
      <c r="Q96" s="6"/>
    </row>
    <row r="97" spans="8:18" s="2" customFormat="1" ht="12.6" hidden="1" customHeight="1" x14ac:dyDescent="0.25">
      <c r="H97" s="4"/>
      <c r="I97" s="8" t="s">
        <v>231</v>
      </c>
      <c r="J97" s="13"/>
      <c r="K97" s="14"/>
      <c r="L97" s="6"/>
      <c r="M97" s="6"/>
      <c r="N97" s="6"/>
      <c r="O97" s="6"/>
      <c r="P97" s="6"/>
      <c r="Q97" s="6"/>
    </row>
    <row r="98" spans="8:18" s="2" customFormat="1" ht="12.6" hidden="1" customHeight="1" x14ac:dyDescent="0.25">
      <c r="H98" s="4"/>
      <c r="I98" s="36" t="s">
        <v>232</v>
      </c>
      <c r="J98" s="13"/>
      <c r="K98" s="14"/>
      <c r="L98" s="5"/>
      <c r="M98" s="6"/>
      <c r="N98" s="6"/>
      <c r="O98" s="6"/>
      <c r="P98" s="6"/>
      <c r="Q98" s="6"/>
    </row>
    <row r="99" spans="8:18" s="2" customFormat="1" ht="12.6" hidden="1" customHeight="1" x14ac:dyDescent="0.25">
      <c r="H99" s="4"/>
      <c r="I99" s="8" t="s">
        <v>235</v>
      </c>
      <c r="J99" s="13"/>
      <c r="K99" s="14"/>
      <c r="L99" s="137"/>
      <c r="M99" s="6"/>
      <c r="N99" s="6"/>
      <c r="O99" s="6"/>
      <c r="P99" s="6"/>
      <c r="Q99" s="6"/>
    </row>
    <row r="100" spans="8:18" ht="12.75" hidden="1" customHeight="1" x14ac:dyDescent="0.25">
      <c r="I100" s="8" t="s">
        <v>158</v>
      </c>
      <c r="J100" s="13"/>
      <c r="K100" s="13"/>
      <c r="L100" s="13"/>
      <c r="R100" s="5"/>
    </row>
    <row r="101" spans="8:18" ht="12.75" hidden="1" customHeight="1" x14ac:dyDescent="0.25">
      <c r="I101" s="8" t="s">
        <v>157</v>
      </c>
      <c r="J101" s="13"/>
      <c r="K101" s="13"/>
      <c r="L101" s="13"/>
      <c r="R101" s="5"/>
    </row>
    <row r="102" spans="8:18" ht="12.6" hidden="1" customHeight="1" x14ac:dyDescent="0.25"/>
  </sheetData>
  <sheetProtection algorithmName="SHA-512" hashValue="Es0EPB39vgc9h5qFbpUDJ3D9Rdo1GvKVxCKywwwUHoWkTBjIzZTDLaHt6T/iN5OI3GAAnLCEoPn9wZ4xZn7R6w==" saltValue="0X+g0kb1Fh8UyuFRG6BXqQ==" spinCount="100000" sheet="1" objects="1" scenarios="1" selectLockedCells="1"/>
  <dataConsolidate/>
  <mergeCells count="26">
    <mergeCell ref="G2:G3"/>
    <mergeCell ref="D18:G18"/>
    <mergeCell ref="D19:G19"/>
    <mergeCell ref="D20:G20"/>
    <mergeCell ref="E22:G22"/>
    <mergeCell ref="E23:G23"/>
    <mergeCell ref="C11:E11"/>
    <mergeCell ref="C12:G12"/>
    <mergeCell ref="C13:E13"/>
    <mergeCell ref="D15:G15"/>
    <mergeCell ref="B17:C17"/>
    <mergeCell ref="D17:G17"/>
    <mergeCell ref="E25:G25"/>
    <mergeCell ref="E26:G26"/>
    <mergeCell ref="E27:G27"/>
    <mergeCell ref="E28:G28"/>
    <mergeCell ref="E24:G24"/>
    <mergeCell ref="C48:D48"/>
    <mergeCell ref="C47:D47"/>
    <mergeCell ref="D30:F30"/>
    <mergeCell ref="D31:G31"/>
    <mergeCell ref="D32:E32"/>
    <mergeCell ref="D39:G39"/>
    <mergeCell ref="D40:G40"/>
    <mergeCell ref="B41:C41"/>
    <mergeCell ref="D41:G41"/>
  </mergeCells>
  <conditionalFormatting sqref="J3">
    <cfRule type="cellIs" dxfId="2" priority="3" stopIfTrue="1" operator="equal">
      <formula>#REF!</formula>
    </cfRule>
  </conditionalFormatting>
  <conditionalFormatting sqref="I38">
    <cfRule type="cellIs" dxfId="1" priority="2" stopIfTrue="1" operator="equal">
      <formula>$I$64</formula>
    </cfRule>
  </conditionalFormatting>
  <conditionalFormatting sqref="J8">
    <cfRule type="cellIs" dxfId="0" priority="1" stopIfTrue="1" operator="equal">
      <formula>#REF!</formula>
    </cfRule>
  </conditionalFormatting>
  <dataValidations count="12">
    <dataValidation type="list" errorStyle="warning" allowBlank="1" showInputMessage="1" showErrorMessage="1" sqref="D22:D28" xr:uid="{00000000-0002-0000-0200-000000000000}">
      <formula1>$I$79:$I$83</formula1>
    </dataValidation>
    <dataValidation errorStyle="warning" allowBlank="1" showInputMessage="1" showErrorMessage="1" sqref="J8" xr:uid="{00000000-0002-0000-0200-000001000000}"/>
    <dataValidation type="list" allowBlank="1" showInputMessage="1" showErrorMessage="1" sqref="D30" xr:uid="{00000000-0002-0000-0200-000002000000}">
      <formula1>$I$73:$I$74</formula1>
    </dataValidation>
    <dataValidation type="decimal" errorStyle="warning" allowBlank="1" showInputMessage="1" showErrorMessage="1" errorTitle="0%...100%" error="Palun kirjuta veoliigi osakaal, %" sqref="G37:G38 D37:D38" xr:uid="{00000000-0002-0000-0200-000003000000}">
      <formula1>0%</formula1>
      <formula2>100%</formula2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200-000004000000}">
      <formula1>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200-000005000000}">
      <formula1>1</formula1>
    </dataValidation>
    <dataValidation type="list" allowBlank="1" showInputMessage="1" showErrorMessage="1" sqref="D15" xr:uid="{00000000-0002-0000-0200-000006000000}">
      <formula1>$I$67:$I$71</formula1>
    </dataValidation>
    <dataValidation type="list" errorStyle="warning" allowBlank="1" showInputMessage="1" showErrorMessage="1" sqref="J3" xr:uid="{00000000-0002-0000-0200-000007000000}">
      <formula1>$I$67:$I$71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200-000008000000}">
      <formula1>100</formula1>
    </dataValidation>
    <dataValidation type="decimal" errorStyle="warning" operator="greaterThan" allowBlank="1" showInputMessage="1" showErrorMessage="1" errorTitle="kujul   XXXXX" error="Palun kasuta ainult numbreid" sqref="G35" xr:uid="{00000000-0002-0000-0200-000009000000}">
      <formula1>500</formula1>
    </dataValidation>
    <dataValidation type="date" errorStyle="warning" allowBlank="1" showInputMessage="1" showErrorMessage="1" errorTitle="pp.kk.aa" error="Kui kirjutad kuupäeva numbritega _x000a_kujul P.K, _x000a_siis paneb praeguse aasta." sqref="D39" xr:uid="{00000000-0002-0000-0200-00000A000000}">
      <formula1>TODAY()</formula1>
      <formula2>TODAY() + 100</formula2>
    </dataValidation>
    <dataValidation type="whole" errorStyle="warning" allowBlank="1" showInputMessage="1" showErrorMessage="1" errorTitle="Kood" error="Eesti jur.isiku registrikood peaks olema 8-kohaline._x000a_Isikukood peaks olema 11-kohaline." sqref="G11" xr:uid="{00000000-0002-0000-0200-00000B000000}">
      <formula1>100000</formula1>
      <formula2>100000000000</formula2>
    </dataValidation>
  </dataValidations>
  <hyperlinks>
    <hyperlink ref="I18" r:id="rId1" display="Info about countries" xr:uid="{00000000-0004-0000-0200-000000000000}"/>
    <hyperlink ref="I23" r:id="rId2" location="para34" xr:uid="{00000000-0004-0000-0200-000001000000}"/>
    <hyperlink ref="I20" r:id="rId3" display="Transport Information Service (TIS)" xr:uid="{00000000-0004-0000-0200-000002000000}"/>
    <hyperlink ref="I32" r:id="rId4" xr:uid="{00000000-0004-0000-0200-000003000000}"/>
    <hyperlink ref="I19" r:id="rId5" display="Lloyd'si agendid kahju korral" xr:uid="{00000000-0004-0000-0200-000004000000}"/>
    <hyperlink ref="I15" r:id="rId6" xr:uid="{00000000-0004-0000-0200-000005000000}"/>
    <hyperlink ref="I30" r:id="rId7" display="ELFA´s General Terms and Conditions for Warehousekeepers" xr:uid="{00000000-0004-0000-0200-000006000000}"/>
    <hyperlink ref="I35" r:id="rId8" display="ELEA Üldtingimused 2015" xr:uid="{00000000-0004-0000-0200-000007000000}"/>
    <hyperlink ref="I48" r:id="rId9" xr:uid="{00000000-0004-0000-0200-000008000000}"/>
    <hyperlink ref="I24" r:id="rId10" location="para854" xr:uid="{00000000-0004-0000-0200-000009000000}"/>
  </hyperlinks>
  <printOptions horizontalCentered="1"/>
  <pageMargins left="0.43307086614173229" right="0.23622047244094491" top="0.47244094488188981" bottom="0.39370078740157483" header="0.39370078740157483" footer="0.78740157480314965"/>
  <pageSetup paperSize="9" orientation="portrait" r:id="rId11"/>
  <headerFooter alignWithMargins="0">
    <oddFooter>&amp;C&amp;"Arial,Bold Italic"&amp;16&amp;KFF0000Please send this application as an Excel file,    don't print it.</oddFooter>
  </headerFooter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Sooviavaldus</vt:lpstr>
      <vt:lpstr>Заявление</vt:lpstr>
      <vt:lpstr>Application</vt:lpstr>
    </vt:vector>
  </TitlesOfParts>
  <Company>Ergo Kindlustus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ERGO</dc:creator>
  <cp:lastModifiedBy>Ilmar Vissak</cp:lastModifiedBy>
  <cp:lastPrinted>2018-09-28T09:44:22Z</cp:lastPrinted>
  <dcterms:created xsi:type="dcterms:W3CDTF">2013-05-03T09:28:00Z</dcterms:created>
  <dcterms:modified xsi:type="dcterms:W3CDTF">2022-11-11T09:57:29Z</dcterms:modified>
</cp:coreProperties>
</file>